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0 - Vedlejší rozpočto..." sheetId="2" r:id="rId2"/>
    <sheet name="SO 01 - U mostu KÚ" sheetId="3" r:id="rId3"/>
    <sheet name="SO 02 - Opevnění svahu u ..." sheetId="4" r:id="rId4"/>
    <sheet name="SO 03 - poškození prahů" sheetId="5" r:id="rId5"/>
    <sheet name="SO 04 - PB oprava rozplav..." sheetId="6" r:id="rId6"/>
    <sheet name="SO 05 - PB nátrž 20 m" sheetId="7" r:id="rId7"/>
    <sheet name="SO 06 - PB + LB rozplaven..." sheetId="8" r:id="rId8"/>
    <sheet name="SO 07 - PB + LB rozplaven...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'SO 00 - Vedlejší rozpočto...'!$C$121:$K$154</definedName>
    <definedName name="_xlnm.Print_Area" localSheetId="1">'SO 00 - Vedlejší rozpočto...'!$C$4:$J$76,'SO 00 - Vedlejší rozpočto...'!$C$82:$J$103,'SO 00 - Vedlejší rozpočto...'!$C$109:$K$154</definedName>
    <definedName name="_xlnm.Print_Titles" localSheetId="1">'SO 00 - Vedlejší rozpočto...'!$121:$121</definedName>
    <definedName name="_xlnm._FilterDatabase" localSheetId="2" hidden="1">'SO 01 - U mostu KÚ'!$C$121:$K$186</definedName>
    <definedName name="_xlnm.Print_Area" localSheetId="2">'SO 01 - U mostu KÚ'!$C$4:$J$76,'SO 01 - U mostu KÚ'!$C$82:$J$103,'SO 01 - U mostu KÚ'!$C$109:$K$186</definedName>
    <definedName name="_xlnm.Print_Titles" localSheetId="2">'SO 01 - U mostu KÚ'!$121:$121</definedName>
    <definedName name="_xlnm._FilterDatabase" localSheetId="3" hidden="1">'SO 02 - Opevnění svahu u ...'!$C$121:$K$234</definedName>
    <definedName name="_xlnm.Print_Area" localSheetId="3">'SO 02 - Opevnění svahu u ...'!$C$4:$J$76,'SO 02 - Opevnění svahu u ...'!$C$82:$J$103,'SO 02 - Opevnění svahu u ...'!$C$109:$K$234</definedName>
    <definedName name="_xlnm.Print_Titles" localSheetId="3">'SO 02 - Opevnění svahu u ...'!$121:$121</definedName>
    <definedName name="_xlnm._FilterDatabase" localSheetId="4" hidden="1">'SO 03 - poškození prahů'!$C$122:$K$257</definedName>
    <definedName name="_xlnm.Print_Area" localSheetId="4">'SO 03 - poškození prahů'!$C$4:$J$76,'SO 03 - poškození prahů'!$C$82:$J$104,'SO 03 - poškození prahů'!$C$110:$K$257</definedName>
    <definedName name="_xlnm.Print_Titles" localSheetId="4">'SO 03 - poškození prahů'!$122:$122</definedName>
    <definedName name="_xlnm._FilterDatabase" localSheetId="5" hidden="1">'SO 04 - PB oprava rozplav...'!$C$121:$K$189</definedName>
    <definedName name="_xlnm.Print_Area" localSheetId="5">'SO 04 - PB oprava rozplav...'!$C$4:$J$76,'SO 04 - PB oprava rozplav...'!$C$82:$J$103,'SO 04 - PB oprava rozplav...'!$C$109:$K$189</definedName>
    <definedName name="_xlnm.Print_Titles" localSheetId="5">'SO 04 - PB oprava rozplav...'!$121:$121</definedName>
    <definedName name="_xlnm._FilterDatabase" localSheetId="6" hidden="1">'SO 05 - PB nátrž 20 m'!$C$121:$K$180</definedName>
    <definedName name="_xlnm.Print_Area" localSheetId="6">'SO 05 - PB nátrž 20 m'!$C$4:$J$76,'SO 05 - PB nátrž 20 m'!$C$82:$J$103,'SO 05 - PB nátrž 20 m'!$C$109:$K$180</definedName>
    <definedName name="_xlnm.Print_Titles" localSheetId="6">'SO 05 - PB nátrž 20 m'!$121:$121</definedName>
    <definedName name="_xlnm._FilterDatabase" localSheetId="7" hidden="1">'SO 06 - PB + LB rozplaven...'!$C$121:$K$191</definedName>
    <definedName name="_xlnm.Print_Area" localSheetId="7">'SO 06 - PB + LB rozplaven...'!$C$4:$J$76,'SO 06 - PB + LB rozplaven...'!$C$82:$J$103,'SO 06 - PB + LB rozplaven...'!$C$109:$K$191</definedName>
    <definedName name="_xlnm.Print_Titles" localSheetId="7">'SO 06 - PB + LB rozplaven...'!$121:$121</definedName>
    <definedName name="_xlnm._FilterDatabase" localSheetId="8" hidden="1">'SO 07 - PB + LB rozplaven...'!$C$121:$K$206</definedName>
    <definedName name="_xlnm.Print_Area" localSheetId="8">'SO 07 - PB + LB rozplaven...'!$C$4:$J$76,'SO 07 - PB + LB rozplaven...'!$C$82:$J$103,'SO 07 - PB + LB rozplaven...'!$C$109:$K$206</definedName>
    <definedName name="_xlnm.Print_Titles" localSheetId="8">'SO 07 - PB + LB rozplaven...'!$121:$121</definedName>
  </definedNames>
  <calcPr/>
</workbook>
</file>

<file path=xl/calcChain.xml><?xml version="1.0" encoding="utf-8"?>
<calcChain xmlns="http://schemas.openxmlformats.org/spreadsheetml/2006/main">
  <c i="9" l="1" r="J37"/>
  <c r="J36"/>
  <c i="1" r="AY102"/>
  <c i="9" r="J35"/>
  <c i="1" r="AX102"/>
  <c i="9" r="BI206"/>
  <c r="BH206"/>
  <c r="BG206"/>
  <c r="BF206"/>
  <c r="T206"/>
  <c r="T205"/>
  <c r="R206"/>
  <c r="R205"/>
  <c r="P206"/>
  <c r="P205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9"/>
  <c r="BH199"/>
  <c r="BG199"/>
  <c r="BF199"/>
  <c r="T199"/>
  <c r="R199"/>
  <c r="P199"/>
  <c r="BI196"/>
  <c r="BH196"/>
  <c r="BG196"/>
  <c r="BF196"/>
  <c r="T196"/>
  <c r="R196"/>
  <c r="P196"/>
  <c r="BI190"/>
  <c r="BH190"/>
  <c r="BG190"/>
  <c r="BF190"/>
  <c r="T190"/>
  <c r="R190"/>
  <c r="P190"/>
  <c r="BI184"/>
  <c r="BH184"/>
  <c r="BG184"/>
  <c r="BF184"/>
  <c r="T184"/>
  <c r="R184"/>
  <c r="P184"/>
  <c r="BI178"/>
  <c r="BH178"/>
  <c r="BG178"/>
  <c r="BF178"/>
  <c r="T178"/>
  <c r="R178"/>
  <c r="P178"/>
  <c r="BI175"/>
  <c r="BH175"/>
  <c r="BG175"/>
  <c r="BF175"/>
  <c r="T175"/>
  <c r="T174"/>
  <c r="R175"/>
  <c r="R174"/>
  <c r="P175"/>
  <c r="P174"/>
  <c r="BI172"/>
  <c r="BH172"/>
  <c r="BG172"/>
  <c r="BF172"/>
  <c r="T172"/>
  <c r="R172"/>
  <c r="P172"/>
  <c r="BI170"/>
  <c r="BH170"/>
  <c r="BG170"/>
  <c r="BF170"/>
  <c r="T170"/>
  <c r="R170"/>
  <c r="P170"/>
  <c r="BI165"/>
  <c r="BH165"/>
  <c r="BG165"/>
  <c r="BF165"/>
  <c r="T165"/>
  <c r="R165"/>
  <c r="P165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J119"/>
  <c r="F118"/>
  <c r="F116"/>
  <c r="E114"/>
  <c r="J92"/>
  <c r="F91"/>
  <c r="F89"/>
  <c r="E87"/>
  <c r="J21"/>
  <c r="E21"/>
  <c r="J118"/>
  <c r="J20"/>
  <c r="J18"/>
  <c r="E18"/>
  <c r="F119"/>
  <c r="J17"/>
  <c r="J12"/>
  <c r="J116"/>
  <c r="E7"/>
  <c r="E112"/>
  <c i="8" r="J37"/>
  <c r="J36"/>
  <c i="1" r="AY101"/>
  <c i="8" r="J35"/>
  <c i="1" r="AX101"/>
  <c i="8" r="BI191"/>
  <c r="BH191"/>
  <c r="BG191"/>
  <c r="BF191"/>
  <c r="T191"/>
  <c r="T190"/>
  <c r="R191"/>
  <c r="R190"/>
  <c r="P191"/>
  <c r="P190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T168"/>
  <c r="R169"/>
  <c r="R168"/>
  <c r="P169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J119"/>
  <c r="F118"/>
  <c r="F116"/>
  <c r="E114"/>
  <c r="J92"/>
  <c r="F91"/>
  <c r="F89"/>
  <c r="E87"/>
  <c r="J21"/>
  <c r="E21"/>
  <c r="J118"/>
  <c r="J20"/>
  <c r="J18"/>
  <c r="E18"/>
  <c r="F92"/>
  <c r="J17"/>
  <c r="J12"/>
  <c r="J116"/>
  <c r="E7"/>
  <c r="E112"/>
  <c i="7" r="J37"/>
  <c r="J36"/>
  <c i="1" r="AY100"/>
  <c i="7" r="J35"/>
  <c i="1" r="AX100"/>
  <c i="7" r="BI180"/>
  <c r="BH180"/>
  <c r="BG180"/>
  <c r="BF180"/>
  <c r="T180"/>
  <c r="T179"/>
  <c r="R180"/>
  <c r="R179"/>
  <c r="P180"/>
  <c r="P179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8"/>
  <c r="BH168"/>
  <c r="BG168"/>
  <c r="BF168"/>
  <c r="T168"/>
  <c r="R168"/>
  <c r="P168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T159"/>
  <c r="R160"/>
  <c r="R159"/>
  <c r="P160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J119"/>
  <c r="F118"/>
  <c r="F116"/>
  <c r="E114"/>
  <c r="J92"/>
  <c r="F91"/>
  <c r="F89"/>
  <c r="E87"/>
  <c r="J21"/>
  <c r="E21"/>
  <c r="J118"/>
  <c r="J20"/>
  <c r="J18"/>
  <c r="E18"/>
  <c r="F92"/>
  <c r="J17"/>
  <c r="J12"/>
  <c r="J116"/>
  <c r="E7"/>
  <c r="E112"/>
  <c i="6" r="J37"/>
  <c r="J36"/>
  <c i="1" r="AY99"/>
  <c i="6" r="J35"/>
  <c i="1" r="AX99"/>
  <c i="6" r="BI189"/>
  <c r="BH189"/>
  <c r="BG189"/>
  <c r="BF189"/>
  <c r="T189"/>
  <c r="T188"/>
  <c r="R189"/>
  <c r="R188"/>
  <c r="P189"/>
  <c r="P188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4"/>
  <c r="BH174"/>
  <c r="BG174"/>
  <c r="BF174"/>
  <c r="T174"/>
  <c r="R174"/>
  <c r="P174"/>
  <c r="BI168"/>
  <c r="BH168"/>
  <c r="BG168"/>
  <c r="BF168"/>
  <c r="T168"/>
  <c r="R168"/>
  <c r="P168"/>
  <c r="BI165"/>
  <c r="BH165"/>
  <c r="BG165"/>
  <c r="BF165"/>
  <c r="T165"/>
  <c r="T164"/>
  <c r="R165"/>
  <c r="R164"/>
  <c r="P165"/>
  <c r="P164"/>
  <c r="BI162"/>
  <c r="BH162"/>
  <c r="BG162"/>
  <c r="BF162"/>
  <c r="T162"/>
  <c r="R162"/>
  <c r="P162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J119"/>
  <c r="F118"/>
  <c r="F116"/>
  <c r="E114"/>
  <c r="J92"/>
  <c r="F91"/>
  <c r="F89"/>
  <c r="E87"/>
  <c r="J21"/>
  <c r="E21"/>
  <c r="J118"/>
  <c r="J20"/>
  <c r="J18"/>
  <c r="E18"/>
  <c r="F119"/>
  <c r="J17"/>
  <c r="J12"/>
  <c r="J116"/>
  <c r="E7"/>
  <c r="E112"/>
  <c i="5" r="J37"/>
  <c r="J36"/>
  <c i="1" r="AY98"/>
  <c i="5" r="J35"/>
  <c i="1" r="AX98"/>
  <c i="5" r="BI257"/>
  <c r="BH257"/>
  <c r="BG257"/>
  <c r="BF257"/>
  <c r="T257"/>
  <c r="T256"/>
  <c r="R257"/>
  <c r="R256"/>
  <c r="P257"/>
  <c r="P256"/>
  <c r="BI255"/>
  <c r="BH255"/>
  <c r="BG255"/>
  <c r="BF255"/>
  <c r="T255"/>
  <c r="R255"/>
  <c r="P255"/>
  <c r="BI253"/>
  <c r="BH253"/>
  <c r="BG253"/>
  <c r="BF253"/>
  <c r="T253"/>
  <c r="R253"/>
  <c r="P253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T233"/>
  <c r="R234"/>
  <c r="R233"/>
  <c r="P234"/>
  <c r="P233"/>
  <c r="BI230"/>
  <c r="BH230"/>
  <c r="BG230"/>
  <c r="BF230"/>
  <c r="T230"/>
  <c r="R230"/>
  <c r="P230"/>
  <c r="BI222"/>
  <c r="BH222"/>
  <c r="BG222"/>
  <c r="BF222"/>
  <c r="T222"/>
  <c r="R222"/>
  <c r="P222"/>
  <c r="BI221"/>
  <c r="BH221"/>
  <c r="BG221"/>
  <c r="BF221"/>
  <c r="T221"/>
  <c r="R221"/>
  <c r="P221"/>
  <c r="BI211"/>
  <c r="BH211"/>
  <c r="BG211"/>
  <c r="BF211"/>
  <c r="T211"/>
  <c r="R211"/>
  <c r="P211"/>
  <c r="BI202"/>
  <c r="BH202"/>
  <c r="BG202"/>
  <c r="BF202"/>
  <c r="T202"/>
  <c r="T201"/>
  <c r="R202"/>
  <c r="R201"/>
  <c r="P202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89"/>
  <c r="BH189"/>
  <c r="BG189"/>
  <c r="BF189"/>
  <c r="T189"/>
  <c r="R189"/>
  <c r="P189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65"/>
  <c r="BH165"/>
  <c r="BG165"/>
  <c r="BF165"/>
  <c r="T165"/>
  <c r="R165"/>
  <c r="P165"/>
  <c r="BI163"/>
  <c r="BH163"/>
  <c r="BG163"/>
  <c r="BF163"/>
  <c r="T163"/>
  <c r="R163"/>
  <c r="P163"/>
  <c r="BI155"/>
  <c r="BH155"/>
  <c r="BG155"/>
  <c r="BF155"/>
  <c r="T155"/>
  <c r="R155"/>
  <c r="P155"/>
  <c r="BI147"/>
  <c r="BH147"/>
  <c r="BG147"/>
  <c r="BF147"/>
  <c r="T147"/>
  <c r="R147"/>
  <c r="P147"/>
  <c r="BI139"/>
  <c r="BH139"/>
  <c r="BG139"/>
  <c r="BF139"/>
  <c r="T139"/>
  <c r="R139"/>
  <c r="P139"/>
  <c r="BI131"/>
  <c r="BH131"/>
  <c r="BG131"/>
  <c r="BF131"/>
  <c r="T131"/>
  <c r="R131"/>
  <c r="P131"/>
  <c r="BI129"/>
  <c r="BH129"/>
  <c r="BG129"/>
  <c r="BF129"/>
  <c r="T129"/>
  <c r="R129"/>
  <c r="P129"/>
  <c r="BI126"/>
  <c r="BH126"/>
  <c r="BG126"/>
  <c r="BF126"/>
  <c r="T126"/>
  <c r="R126"/>
  <c r="P126"/>
  <c r="J120"/>
  <c r="F119"/>
  <c r="F117"/>
  <c r="E115"/>
  <c r="J92"/>
  <c r="F91"/>
  <c r="F89"/>
  <c r="E87"/>
  <c r="J21"/>
  <c r="E21"/>
  <c r="J91"/>
  <c r="J20"/>
  <c r="J18"/>
  <c r="E18"/>
  <c r="F120"/>
  <c r="J17"/>
  <c r="J12"/>
  <c r="J89"/>
  <c r="E7"/>
  <c r="E113"/>
  <c i="4" r="J37"/>
  <c r="J36"/>
  <c i="1" r="AY97"/>
  <c i="4" r="J35"/>
  <c i="1" r="AX97"/>
  <c i="4" r="BI234"/>
  <c r="BH234"/>
  <c r="BG234"/>
  <c r="BF234"/>
  <c r="T234"/>
  <c r="T233"/>
  <c r="R234"/>
  <c r="R233"/>
  <c r="P234"/>
  <c r="P233"/>
  <c r="BI231"/>
  <c r="BH231"/>
  <c r="BG231"/>
  <c r="BF231"/>
  <c r="T231"/>
  <c r="R231"/>
  <c r="P231"/>
  <c r="BI230"/>
  <c r="BH230"/>
  <c r="BG230"/>
  <c r="BF230"/>
  <c r="T230"/>
  <c r="R230"/>
  <c r="P230"/>
  <c r="BI218"/>
  <c r="BH218"/>
  <c r="BG218"/>
  <c r="BF218"/>
  <c r="T218"/>
  <c r="R218"/>
  <c r="P218"/>
  <c r="BI216"/>
  <c r="BH216"/>
  <c r="BG216"/>
  <c r="BF216"/>
  <c r="T216"/>
  <c r="R216"/>
  <c r="P216"/>
  <c r="BI212"/>
  <c r="BH212"/>
  <c r="BG212"/>
  <c r="BF212"/>
  <c r="T212"/>
  <c r="R212"/>
  <c r="P212"/>
  <c r="BI206"/>
  <c r="BH206"/>
  <c r="BG206"/>
  <c r="BF206"/>
  <c r="T206"/>
  <c r="R206"/>
  <c r="P206"/>
  <c r="BI205"/>
  <c r="BH205"/>
  <c r="BG205"/>
  <c r="BF205"/>
  <c r="T205"/>
  <c r="R205"/>
  <c r="P205"/>
  <c r="BI197"/>
  <c r="BH197"/>
  <c r="BG197"/>
  <c r="BF197"/>
  <c r="T197"/>
  <c r="R197"/>
  <c r="P197"/>
  <c r="BI191"/>
  <c r="BH191"/>
  <c r="BG191"/>
  <c r="BF191"/>
  <c r="T191"/>
  <c r="T190"/>
  <c r="R191"/>
  <c r="R190"/>
  <c r="P191"/>
  <c r="P190"/>
  <c r="BI188"/>
  <c r="BH188"/>
  <c r="BG188"/>
  <c r="BF188"/>
  <c r="T188"/>
  <c r="R188"/>
  <c r="P188"/>
  <c r="BI187"/>
  <c r="BH187"/>
  <c r="BG187"/>
  <c r="BF187"/>
  <c r="T187"/>
  <c r="R187"/>
  <c r="P187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0"/>
  <c r="BH170"/>
  <c r="BG170"/>
  <c r="BF170"/>
  <c r="T170"/>
  <c r="R170"/>
  <c r="P170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2"/>
  <c r="BH152"/>
  <c r="BG152"/>
  <c r="BF152"/>
  <c r="T152"/>
  <c r="R152"/>
  <c r="P152"/>
  <c r="BI150"/>
  <c r="BH150"/>
  <c r="BG150"/>
  <c r="BF150"/>
  <c r="T150"/>
  <c r="R150"/>
  <c r="P150"/>
  <c r="BI144"/>
  <c r="BH144"/>
  <c r="BG144"/>
  <c r="BF144"/>
  <c r="T144"/>
  <c r="R144"/>
  <c r="P144"/>
  <c r="BI141"/>
  <c r="BH141"/>
  <c r="BG141"/>
  <c r="BF141"/>
  <c r="T141"/>
  <c r="R141"/>
  <c r="P141"/>
  <c r="BI135"/>
  <c r="BH135"/>
  <c r="BG135"/>
  <c r="BF135"/>
  <c r="T135"/>
  <c r="R135"/>
  <c r="P135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J119"/>
  <c r="F118"/>
  <c r="F116"/>
  <c r="E114"/>
  <c r="J92"/>
  <c r="F91"/>
  <c r="F89"/>
  <c r="E87"/>
  <c r="J21"/>
  <c r="E21"/>
  <c r="J118"/>
  <c r="J20"/>
  <c r="J18"/>
  <c r="E18"/>
  <c r="F119"/>
  <c r="J17"/>
  <c r="J12"/>
  <c r="J116"/>
  <c r="E7"/>
  <c r="E85"/>
  <c i="3" r="J37"/>
  <c r="J36"/>
  <c i="1" r="AY96"/>
  <c i="3" r="J35"/>
  <c i="1" r="AX96"/>
  <c i="3" r="BI186"/>
  <c r="BH186"/>
  <c r="BG186"/>
  <c r="BF186"/>
  <c r="T186"/>
  <c r="T185"/>
  <c r="R186"/>
  <c r="R185"/>
  <c r="P186"/>
  <c r="P185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T164"/>
  <c r="R165"/>
  <c r="R164"/>
  <c r="P165"/>
  <c r="P16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5"/>
  <c r="BH125"/>
  <c r="BG125"/>
  <c r="BF125"/>
  <c r="T125"/>
  <c r="R125"/>
  <c r="P125"/>
  <c r="J119"/>
  <c r="F118"/>
  <c r="F116"/>
  <c r="E114"/>
  <c r="J92"/>
  <c r="F91"/>
  <c r="F89"/>
  <c r="E87"/>
  <c r="J21"/>
  <c r="E21"/>
  <c r="J118"/>
  <c r="J20"/>
  <c r="J18"/>
  <c r="E18"/>
  <c r="F92"/>
  <c r="J17"/>
  <c r="J12"/>
  <c r="J89"/>
  <c r="E7"/>
  <c r="E112"/>
  <c i="2" r="J37"/>
  <c r="J36"/>
  <c i="1" r="AY95"/>
  <c i="2" r="J35"/>
  <c i="1" r="AX95"/>
  <c i="2"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T140"/>
  <c r="R141"/>
  <c r="R140"/>
  <c r="P141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T132"/>
  <c r="R133"/>
  <c r="R132"/>
  <c r="P133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9"/>
  <c r="F118"/>
  <c r="F116"/>
  <c r="E114"/>
  <c r="J92"/>
  <c r="F91"/>
  <c r="F89"/>
  <c r="E87"/>
  <c r="J21"/>
  <c r="E21"/>
  <c r="J118"/>
  <c r="J20"/>
  <c r="J18"/>
  <c r="E18"/>
  <c r="F119"/>
  <c r="J17"/>
  <c r="J12"/>
  <c r="J89"/>
  <c r="E7"/>
  <c r="E112"/>
  <c i="1" r="L90"/>
  <c r="AM90"/>
  <c r="AM89"/>
  <c r="L89"/>
  <c r="AM87"/>
  <c r="L87"/>
  <c r="L85"/>
  <c r="L84"/>
  <c i="9" r="BK206"/>
  <c r="J206"/>
  <c r="BK204"/>
  <c r="J204"/>
  <c r="BK202"/>
  <c r="J202"/>
  <c r="BK200"/>
  <c r="J200"/>
  <c r="BK199"/>
  <c r="J199"/>
  <c r="BK196"/>
  <c r="J196"/>
  <c r="BK190"/>
  <c r="J190"/>
  <c r="BK184"/>
  <c r="J184"/>
  <c r="BK178"/>
  <c r="J178"/>
  <c r="BK175"/>
  <c r="J175"/>
  <c r="BK172"/>
  <c r="J172"/>
  <c r="J170"/>
  <c r="BK165"/>
  <c r="J165"/>
  <c r="BK159"/>
  <c r="BK157"/>
  <c r="BK155"/>
  <c r="J153"/>
  <c r="BK150"/>
  <c r="J148"/>
  <c r="BK143"/>
  <c r="BK141"/>
  <c r="BK139"/>
  <c r="J137"/>
  <c r="J135"/>
  <c r="BK129"/>
  <c r="J128"/>
  <c r="BK125"/>
  <c i="8" r="J191"/>
  <c r="J189"/>
  <c r="J187"/>
  <c r="J185"/>
  <c r="J183"/>
  <c r="J179"/>
  <c r="J176"/>
  <c r="BK175"/>
  <c r="BK172"/>
  <c r="BK169"/>
  <c r="BK166"/>
  <c r="J164"/>
  <c r="BK162"/>
  <c r="J160"/>
  <c r="BK154"/>
  <c r="BK152"/>
  <c r="J150"/>
  <c r="BK147"/>
  <c r="BK145"/>
  <c r="J139"/>
  <c r="BK137"/>
  <c r="J135"/>
  <c r="J133"/>
  <c r="BK131"/>
  <c r="J129"/>
  <c r="BK128"/>
  <c r="J125"/>
  <c i="7" r="J180"/>
  <c r="BK178"/>
  <c r="BK176"/>
  <c r="J174"/>
  <c r="J172"/>
  <c r="BK168"/>
  <c r="J166"/>
  <c r="J163"/>
  <c r="J160"/>
  <c r="BK157"/>
  <c r="J156"/>
  <c r="BK155"/>
  <c r="BK153"/>
  <c r="J147"/>
  <c r="J146"/>
  <c r="BK145"/>
  <c r="J143"/>
  <c r="BK140"/>
  <c r="BK138"/>
  <c r="BK135"/>
  <c r="BK133"/>
  <c r="BK131"/>
  <c r="BK129"/>
  <c r="J128"/>
  <c r="BK125"/>
  <c i="6" r="BK189"/>
  <c r="BK187"/>
  <c r="J185"/>
  <c r="BK183"/>
  <c r="J181"/>
  <c r="J178"/>
  <c r="J175"/>
  <c r="J174"/>
  <c r="BK168"/>
  <c r="J165"/>
  <c r="BK162"/>
  <c r="BK161"/>
  <c r="J159"/>
  <c r="J151"/>
  <c r="J150"/>
  <c r="J147"/>
  <c r="J141"/>
  <c r="J136"/>
  <c r="BK134"/>
  <c r="J131"/>
  <c r="J129"/>
  <c r="J128"/>
  <c i="5" r="BK257"/>
  <c r="BK255"/>
  <c r="J253"/>
  <c r="J238"/>
  <c r="BK236"/>
  <c r="BK234"/>
  <c r="J230"/>
  <c r="J222"/>
  <c r="BK221"/>
  <c r="BK211"/>
  <c r="J202"/>
  <c r="BK199"/>
  <c r="BK198"/>
  <c r="BK189"/>
  <c r="BK179"/>
  <c r="J178"/>
  <c r="J177"/>
  <c r="BK175"/>
  <c r="BK165"/>
  <c r="J163"/>
  <c r="J155"/>
  <c r="BK147"/>
  <c r="J131"/>
  <c r="J129"/>
  <c r="J126"/>
  <c i="4" r="J234"/>
  <c r="J231"/>
  <c r="BK230"/>
  <c r="BK218"/>
  <c r="J218"/>
  <c r="BK216"/>
  <c r="J212"/>
  <c r="BK206"/>
  <c r="BK205"/>
  <c r="J197"/>
  <c r="J191"/>
  <c r="J188"/>
  <c r="J187"/>
  <c r="BK181"/>
  <c r="J179"/>
  <c r="BK176"/>
  <c r="BK170"/>
  <c r="BK162"/>
  <c r="BK160"/>
  <c r="J152"/>
  <c r="J150"/>
  <c r="J144"/>
  <c r="BK141"/>
  <c r="J135"/>
  <c r="BK129"/>
  <c r="J129"/>
  <c r="J128"/>
  <c r="J125"/>
  <c i="3" r="BK186"/>
  <c r="J184"/>
  <c r="BK182"/>
  <c r="J180"/>
  <c r="BK178"/>
  <c r="J174"/>
  <c r="BK172"/>
  <c r="J169"/>
  <c r="BK165"/>
  <c r="BK162"/>
  <c r="J160"/>
  <c r="BK159"/>
  <c r="BK156"/>
  <c r="BK153"/>
  <c r="BK147"/>
  <c r="J146"/>
  <c r="J145"/>
  <c r="BK143"/>
  <c r="J140"/>
  <c r="BK138"/>
  <c r="J135"/>
  <c r="BK134"/>
  <c r="BK131"/>
  <c r="BK129"/>
  <c r="J128"/>
  <c r="BK125"/>
  <c i="2" r="J152"/>
  <c r="J149"/>
  <c r="BK148"/>
  <c r="BK145"/>
  <c r="BK143"/>
  <c r="J138"/>
  <c r="J137"/>
  <c r="J136"/>
  <c r="BK133"/>
  <c r="BK130"/>
  <c r="J129"/>
  <c r="J128"/>
  <c r="BK127"/>
  <c r="BK126"/>
  <c i="9" r="BK170"/>
  <c r="J159"/>
  <c r="J157"/>
  <c r="J155"/>
  <c r="BK153"/>
  <c r="J150"/>
  <c r="BK148"/>
  <c r="J143"/>
  <c r="J141"/>
  <c r="J139"/>
  <c r="BK137"/>
  <c r="BK135"/>
  <c r="J129"/>
  <c r="BK128"/>
  <c r="J125"/>
  <c i="8" r="BK191"/>
  <c r="BK189"/>
  <c r="BK187"/>
  <c r="BK185"/>
  <c r="BK183"/>
  <c r="BK179"/>
  <c r="BK176"/>
  <c r="J175"/>
  <c r="J172"/>
  <c r="J169"/>
  <c r="J166"/>
  <c r="BK164"/>
  <c r="J162"/>
  <c r="BK160"/>
  <c r="J154"/>
  <c r="J152"/>
  <c r="BK150"/>
  <c r="J147"/>
  <c r="J145"/>
  <c r="BK139"/>
  <c r="J137"/>
  <c r="BK135"/>
  <c r="BK133"/>
  <c r="J131"/>
  <c r="BK129"/>
  <c r="J128"/>
  <c r="BK125"/>
  <c i="7" r="BK180"/>
  <c r="J178"/>
  <c r="J176"/>
  <c r="BK174"/>
  <c r="BK172"/>
  <c r="J168"/>
  <c r="BK166"/>
  <c r="BK163"/>
  <c r="BK160"/>
  <c r="J157"/>
  <c r="BK156"/>
  <c r="J155"/>
  <c r="J153"/>
  <c r="BK147"/>
  <c r="BK146"/>
  <c r="J145"/>
  <c r="BK143"/>
  <c r="J140"/>
  <c r="J138"/>
  <c r="J135"/>
  <c r="J133"/>
  <c r="J131"/>
  <c r="J129"/>
  <c r="BK128"/>
  <c r="J125"/>
  <c i="6" r="J189"/>
  <c r="J187"/>
  <c r="BK185"/>
  <c r="J183"/>
  <c r="BK181"/>
  <c r="BK178"/>
  <c r="BK175"/>
  <c r="BK174"/>
  <c r="J168"/>
  <c r="BK165"/>
  <c r="J162"/>
  <c r="J161"/>
  <c r="BK159"/>
  <c r="BK157"/>
  <c r="J157"/>
  <c r="BK151"/>
  <c r="BK150"/>
  <c r="BK149"/>
  <c r="J149"/>
  <c r="BK147"/>
  <c r="BK141"/>
  <c r="BK139"/>
  <c r="J139"/>
  <c r="BK136"/>
  <c r="J134"/>
  <c r="BK131"/>
  <c r="BK129"/>
  <c r="BK128"/>
  <c r="BK125"/>
  <c r="J125"/>
  <c i="5" r="J257"/>
  <c r="J255"/>
  <c r="BK253"/>
  <c r="BK238"/>
  <c r="J236"/>
  <c r="J234"/>
  <c r="BK230"/>
  <c r="BK222"/>
  <c r="J221"/>
  <c r="J211"/>
  <c r="BK202"/>
  <c r="J199"/>
  <c r="J198"/>
  <c r="BK197"/>
  <c r="J197"/>
  <c r="J189"/>
  <c r="J179"/>
  <c r="BK178"/>
  <c r="BK177"/>
  <c r="J175"/>
  <c r="J165"/>
  <c r="BK163"/>
  <c r="BK155"/>
  <c r="J147"/>
  <c r="BK139"/>
  <c r="J139"/>
  <c r="BK131"/>
  <c r="BK129"/>
  <c r="BK126"/>
  <c i="4" r="BK234"/>
  <c r="BK231"/>
  <c r="J230"/>
  <c r="J216"/>
  <c r="BK212"/>
  <c r="J206"/>
  <c r="J205"/>
  <c r="BK197"/>
  <c r="BK191"/>
  <c r="BK188"/>
  <c r="BK187"/>
  <c r="J181"/>
  <c r="BK179"/>
  <c r="J176"/>
  <c r="J170"/>
  <c r="BK164"/>
  <c r="J164"/>
  <c r="BK163"/>
  <c r="J163"/>
  <c r="J162"/>
  <c r="J160"/>
  <c r="BK152"/>
  <c r="BK150"/>
  <c r="BK144"/>
  <c r="J141"/>
  <c r="BK135"/>
  <c r="BK128"/>
  <c r="BK125"/>
  <c i="3" r="J186"/>
  <c r="BK184"/>
  <c r="J182"/>
  <c r="BK180"/>
  <c r="J178"/>
  <c r="BK174"/>
  <c r="J172"/>
  <c r="BK169"/>
  <c r="J165"/>
  <c r="J162"/>
  <c r="BK160"/>
  <c r="J159"/>
  <c r="J156"/>
  <c r="J153"/>
  <c r="J147"/>
  <c r="BK146"/>
  <c r="BK145"/>
  <c r="J143"/>
  <c r="BK140"/>
  <c r="J138"/>
  <c r="BK135"/>
  <c r="J134"/>
  <c r="J131"/>
  <c r="J129"/>
  <c r="BK128"/>
  <c r="J125"/>
  <c i="2" r="BK152"/>
  <c r="J151"/>
  <c r="BK150"/>
  <c r="J148"/>
  <c r="J145"/>
  <c r="J144"/>
  <c r="J143"/>
  <c r="BK141"/>
  <c r="J139"/>
  <c r="BK136"/>
  <c r="BK135"/>
  <c r="J133"/>
  <c r="BK131"/>
  <c r="BK129"/>
  <c r="J126"/>
  <c r="J125"/>
  <c i="1" r="AS94"/>
  <c i="2" r="BK151"/>
  <c r="J150"/>
  <c r="BK149"/>
  <c r="BK144"/>
  <c r="J141"/>
  <c r="BK139"/>
  <c r="BK138"/>
  <c r="BK137"/>
  <c r="J135"/>
  <c r="J131"/>
  <c r="J130"/>
  <c r="BK128"/>
  <c r="J127"/>
  <c r="BK125"/>
  <c l="1" r="P124"/>
  <c r="R124"/>
  <c r="P134"/>
  <c r="T134"/>
  <c r="BK142"/>
  <c r="J142"/>
  <c r="J102"/>
  <c r="R142"/>
  <c i="3" r="P124"/>
  <c r="T124"/>
  <c r="BK168"/>
  <c r="J168"/>
  <c r="J100"/>
  <c r="R168"/>
  <c r="BK177"/>
  <c r="J177"/>
  <c r="J101"/>
  <c r="P177"/>
  <c r="T177"/>
  <c i="4" r="P124"/>
  <c r="T124"/>
  <c r="BK196"/>
  <c r="J196"/>
  <c r="J100"/>
  <c r="P196"/>
  <c r="R196"/>
  <c r="BK215"/>
  <c r="J215"/>
  <c r="J101"/>
  <c r="R215"/>
  <c i="5" r="BK125"/>
  <c r="J125"/>
  <c r="J98"/>
  <c r="R125"/>
  <c r="P210"/>
  <c r="T210"/>
  <c r="BK235"/>
  <c r="J235"/>
  <c r="J102"/>
  <c r="T235"/>
  <c i="6" r="P124"/>
  <c r="T124"/>
  <c r="BK167"/>
  <c r="J167"/>
  <c r="J100"/>
  <c r="R167"/>
  <c r="BK180"/>
  <c r="J180"/>
  <c r="J101"/>
  <c r="P180"/>
  <c r="T180"/>
  <c i="7" r="P124"/>
  <c r="T124"/>
  <c r="BK162"/>
  <c r="J162"/>
  <c r="J100"/>
  <c r="R162"/>
  <c r="BK171"/>
  <c r="J171"/>
  <c r="J101"/>
  <c r="T171"/>
  <c i="8" r="BK124"/>
  <c r="R124"/>
  <c r="R171"/>
  <c r="BK182"/>
  <c r="J182"/>
  <c r="J101"/>
  <c r="R182"/>
  <c i="2" r="BK124"/>
  <c r="J124"/>
  <c r="J98"/>
  <c r="T124"/>
  <c r="BK134"/>
  <c r="J134"/>
  <c r="J100"/>
  <c r="R134"/>
  <c r="P142"/>
  <c r="T142"/>
  <c i="3" r="BK124"/>
  <c r="J124"/>
  <c r="J98"/>
  <c r="R124"/>
  <c r="P168"/>
  <c r="T168"/>
  <c r="R177"/>
  <c i="4" r="BK124"/>
  <c r="J124"/>
  <c r="J98"/>
  <c r="R124"/>
  <c r="R123"/>
  <c r="R122"/>
  <c r="T196"/>
  <c r="P215"/>
  <c r="T215"/>
  <c i="5" r="P125"/>
  <c r="T125"/>
  <c r="T124"/>
  <c r="T123"/>
  <c r="BK210"/>
  <c r="J210"/>
  <c r="J100"/>
  <c r="R210"/>
  <c r="P235"/>
  <c r="R235"/>
  <c i="6" r="BK124"/>
  <c r="J124"/>
  <c r="J98"/>
  <c r="R124"/>
  <c r="P167"/>
  <c r="T167"/>
  <c r="R180"/>
  <c i="7" r="BK124"/>
  <c r="J124"/>
  <c r="J98"/>
  <c r="R124"/>
  <c r="R123"/>
  <c r="R122"/>
  <c r="P162"/>
  <c r="T162"/>
  <c r="P171"/>
  <c r="R171"/>
  <c i="8" r="P124"/>
  <c r="T124"/>
  <c r="BK171"/>
  <c r="J171"/>
  <c r="J100"/>
  <c r="P171"/>
  <c r="T171"/>
  <c r="P182"/>
  <c r="T182"/>
  <c i="9" r="BK124"/>
  <c r="J124"/>
  <c r="J98"/>
  <c r="P124"/>
  <c r="R124"/>
  <c r="T124"/>
  <c r="BK177"/>
  <c r="J177"/>
  <c r="J100"/>
  <c r="P177"/>
  <c r="R177"/>
  <c r="T177"/>
  <c r="BK198"/>
  <c r="J198"/>
  <c r="J101"/>
  <c r="P198"/>
  <c r="R198"/>
  <c r="T198"/>
  <c i="2" r="E85"/>
  <c r="J91"/>
  <c r="J116"/>
  <c r="BE126"/>
  <c r="BE127"/>
  <c r="BE136"/>
  <c r="BE138"/>
  <c r="BE139"/>
  <c r="BE143"/>
  <c r="BE148"/>
  <c r="BE149"/>
  <c r="F92"/>
  <c r="BE128"/>
  <c r="BE129"/>
  <c r="BE130"/>
  <c r="BE131"/>
  <c r="BE133"/>
  <c r="BE135"/>
  <c r="BE137"/>
  <c r="BE141"/>
  <c r="BE145"/>
  <c r="BE150"/>
  <c r="BE151"/>
  <c r="BE152"/>
  <c r="BK132"/>
  <c r="J132"/>
  <c r="J99"/>
  <c i="3" r="E85"/>
  <c r="J91"/>
  <c r="J116"/>
  <c r="F119"/>
  <c r="BE125"/>
  <c r="BE131"/>
  <c r="BE138"/>
  <c r="BE143"/>
  <c r="BE145"/>
  <c r="BE159"/>
  <c r="BE160"/>
  <c r="BE162"/>
  <c r="BE169"/>
  <c r="BE174"/>
  <c r="BE178"/>
  <c r="BE186"/>
  <c i="4" r="F92"/>
  <c r="E112"/>
  <c r="BE125"/>
  <c r="BE129"/>
  <c r="BE144"/>
  <c r="BE150"/>
  <c r="BE162"/>
  <c r="BE164"/>
  <c r="BE170"/>
  <c r="BE176"/>
  <c r="BE179"/>
  <c r="BE181"/>
  <c r="BE187"/>
  <c r="BE197"/>
  <c r="BE205"/>
  <c r="BE216"/>
  <c i="5" r="E85"/>
  <c r="F92"/>
  <c r="J117"/>
  <c r="J119"/>
  <c r="BE126"/>
  <c r="BE139"/>
  <c r="BE147"/>
  <c r="BE163"/>
  <c r="BE165"/>
  <c r="BE175"/>
  <c r="BE179"/>
  <c r="BE198"/>
  <c r="BE199"/>
  <c r="BE202"/>
  <c r="BE211"/>
  <c r="BE230"/>
  <c r="BE234"/>
  <c r="BE238"/>
  <c r="BK201"/>
  <c r="J201"/>
  <c r="J99"/>
  <c i="6" r="E85"/>
  <c r="F92"/>
  <c r="BE128"/>
  <c r="BE136"/>
  <c r="BE149"/>
  <c r="BE150"/>
  <c r="BE151"/>
  <c r="BE161"/>
  <c r="BE162"/>
  <c r="BE168"/>
  <c r="BE183"/>
  <c r="BE185"/>
  <c r="BE187"/>
  <c i="7" r="J89"/>
  <c r="J91"/>
  <c r="F119"/>
  <c r="BE138"/>
  <c r="BE140"/>
  <c r="BE145"/>
  <c r="BE146"/>
  <c r="BE155"/>
  <c r="BE157"/>
  <c r="BE160"/>
  <c r="BE163"/>
  <c r="BE172"/>
  <c r="BE176"/>
  <c i="8" r="J89"/>
  <c r="J91"/>
  <c r="F119"/>
  <c r="BE128"/>
  <c r="BE131"/>
  <c r="BE133"/>
  <c r="BE137"/>
  <c r="BE147"/>
  <c r="BE152"/>
  <c r="BE154"/>
  <c r="BE162"/>
  <c r="BE166"/>
  <c r="BE169"/>
  <c r="BE172"/>
  <c r="BE175"/>
  <c r="BE176"/>
  <c r="BE183"/>
  <c r="BE185"/>
  <c r="BE187"/>
  <c r="BE189"/>
  <c r="BE191"/>
  <c r="BK168"/>
  <c r="J168"/>
  <c r="J99"/>
  <c r="BK190"/>
  <c r="J190"/>
  <c r="J102"/>
  <c i="9" r="J89"/>
  <c r="J91"/>
  <c r="F92"/>
  <c r="BE125"/>
  <c r="BE129"/>
  <c r="BE135"/>
  <c r="BE139"/>
  <c r="BE143"/>
  <c r="BE150"/>
  <c r="BE157"/>
  <c i="2" r="BE125"/>
  <c r="BE144"/>
  <c r="BK140"/>
  <c r="J140"/>
  <c r="J101"/>
  <c i="3" r="BE128"/>
  <c r="BE129"/>
  <c r="BE134"/>
  <c r="BE135"/>
  <c r="BE140"/>
  <c r="BE146"/>
  <c r="BE147"/>
  <c r="BE153"/>
  <c r="BE156"/>
  <c r="BE165"/>
  <c r="BE172"/>
  <c r="BE180"/>
  <c r="BE182"/>
  <c r="BE184"/>
  <c r="BK164"/>
  <c r="J164"/>
  <c r="J99"/>
  <c r="BK185"/>
  <c r="J185"/>
  <c r="J102"/>
  <c i="4" r="J89"/>
  <c r="J91"/>
  <c r="BE128"/>
  <c r="BE135"/>
  <c r="BE141"/>
  <c r="BE152"/>
  <c r="BE160"/>
  <c r="BE163"/>
  <c r="BE188"/>
  <c r="BE191"/>
  <c r="BE206"/>
  <c r="BE212"/>
  <c r="BE218"/>
  <c r="BE230"/>
  <c r="BE231"/>
  <c r="BE234"/>
  <c r="BK190"/>
  <c r="J190"/>
  <c r="J99"/>
  <c r="BK233"/>
  <c r="J233"/>
  <c r="J102"/>
  <c i="5" r="BE129"/>
  <c r="BE131"/>
  <c r="BE155"/>
  <c r="BE177"/>
  <c r="BE178"/>
  <c r="BE189"/>
  <c r="BE197"/>
  <c r="BE221"/>
  <c r="BE222"/>
  <c r="BE236"/>
  <c r="BE253"/>
  <c r="BE255"/>
  <c r="BE257"/>
  <c r="BK233"/>
  <c r="J233"/>
  <c r="J101"/>
  <c r="BK256"/>
  <c r="J256"/>
  <c r="J103"/>
  <c i="6" r="J89"/>
  <c r="J91"/>
  <c r="BE125"/>
  <c r="BE129"/>
  <c r="BE131"/>
  <c r="BE134"/>
  <c r="BE139"/>
  <c r="BE141"/>
  <c r="BE147"/>
  <c r="BE157"/>
  <c r="BE159"/>
  <c r="BE165"/>
  <c r="BE174"/>
  <c r="BE175"/>
  <c r="BE178"/>
  <c r="BE181"/>
  <c r="BE189"/>
  <c r="BK164"/>
  <c r="J164"/>
  <c r="J99"/>
  <c r="BK188"/>
  <c r="J188"/>
  <c r="J102"/>
  <c i="7" r="E85"/>
  <c r="BE125"/>
  <c r="BE128"/>
  <c r="BE129"/>
  <c r="BE131"/>
  <c r="BE133"/>
  <c r="BE135"/>
  <c r="BE143"/>
  <c r="BE147"/>
  <c r="BE153"/>
  <c r="BE156"/>
  <c r="BE166"/>
  <c r="BE168"/>
  <c r="BE174"/>
  <c r="BE178"/>
  <c r="BE180"/>
  <c r="BK159"/>
  <c r="J159"/>
  <c r="J99"/>
  <c r="BK179"/>
  <c r="J179"/>
  <c r="J102"/>
  <c i="8" r="E85"/>
  <c r="BE125"/>
  <c r="BE129"/>
  <c r="BE135"/>
  <c r="BE139"/>
  <c r="BE145"/>
  <c r="BE150"/>
  <c r="BE160"/>
  <c r="BE164"/>
  <c r="BE179"/>
  <c i="9" r="E85"/>
  <c r="BE128"/>
  <c r="BE137"/>
  <c r="BE141"/>
  <c r="BE148"/>
  <c r="BE153"/>
  <c r="BE155"/>
  <c r="BE159"/>
  <c r="BE165"/>
  <c r="BE170"/>
  <c r="BE172"/>
  <c r="BE175"/>
  <c r="BE178"/>
  <c r="BE184"/>
  <c r="BE190"/>
  <c r="BE196"/>
  <c r="BE199"/>
  <c r="BE200"/>
  <c r="BE202"/>
  <c r="BE204"/>
  <c r="BE206"/>
  <c r="BK174"/>
  <c r="J174"/>
  <c r="J99"/>
  <c r="BK205"/>
  <c r="J205"/>
  <c r="J102"/>
  <c i="2" r="F37"/>
  <c i="1" r="BD95"/>
  <c i="2" r="F36"/>
  <c i="1" r="BC95"/>
  <c i="3" r="F34"/>
  <c i="1" r="BA96"/>
  <c i="3" r="F36"/>
  <c i="1" r="BC96"/>
  <c i="4" r="F34"/>
  <c i="1" r="BA97"/>
  <c i="4" r="F37"/>
  <c i="1" r="BD97"/>
  <c i="5" r="F35"/>
  <c i="1" r="BB98"/>
  <c i="5" r="F37"/>
  <c i="1" r="BD98"/>
  <c i="6" r="F34"/>
  <c i="1" r="BA99"/>
  <c i="6" r="F37"/>
  <c i="1" r="BD99"/>
  <c i="7" r="F35"/>
  <c i="1" r="BB100"/>
  <c i="7" r="F36"/>
  <c i="1" r="BC100"/>
  <c i="8" r="F36"/>
  <c i="1" r="BC101"/>
  <c i="2" r="F34"/>
  <c i="1" r="BA95"/>
  <c i="3" r="F35"/>
  <c i="1" r="BB96"/>
  <c i="4" r="J34"/>
  <c i="1" r="AW97"/>
  <c i="5" r="J34"/>
  <c i="1" r="AW98"/>
  <c i="6" r="F36"/>
  <c i="1" r="BC99"/>
  <c i="7" r="F37"/>
  <c i="1" r="BD100"/>
  <c i="8" r="F35"/>
  <c i="1" r="BB101"/>
  <c i="9" r="J34"/>
  <c i="1" r="AW102"/>
  <c i="9" r="F37"/>
  <c i="1" r="BD102"/>
  <c i="2" r="J34"/>
  <c i="1" r="AW95"/>
  <c i="3" r="J34"/>
  <c i="1" r="AW96"/>
  <c i="4" r="F35"/>
  <c i="1" r="BB97"/>
  <c i="5" r="F34"/>
  <c i="1" r="BA98"/>
  <c i="6" r="F35"/>
  <c i="1" r="BB99"/>
  <c i="7" r="F34"/>
  <c i="1" r="BA100"/>
  <c i="8" r="J34"/>
  <c i="1" r="AW101"/>
  <c i="2" r="F35"/>
  <c i="1" r="BB95"/>
  <c i="3" r="F37"/>
  <c i="1" r="BD96"/>
  <c i="4" r="F36"/>
  <c i="1" r="BC97"/>
  <c i="5" r="F36"/>
  <c i="1" r="BC98"/>
  <c i="6" r="J34"/>
  <c i="1" r="AW99"/>
  <c i="7" r="J34"/>
  <c i="1" r="AW100"/>
  <c i="8" r="F34"/>
  <c i="1" r="BA101"/>
  <c i="8" r="F37"/>
  <c i="1" r="BD101"/>
  <c i="9" r="F34"/>
  <c i="1" r="BA102"/>
  <c i="9" r="F36"/>
  <c i="1" r="BC102"/>
  <c i="9" r="F35"/>
  <c i="1" r="BB102"/>
  <c i="9" l="1" r="P123"/>
  <c r="P122"/>
  <c i="1" r="AU102"/>
  <c i="8" r="P123"/>
  <c r="P122"/>
  <c i="1" r="AU101"/>
  <c i="9" r="R123"/>
  <c r="R122"/>
  <c i="6" r="R123"/>
  <c r="R122"/>
  <c i="3" r="R123"/>
  <c r="R122"/>
  <c i="8" r="R123"/>
  <c r="R122"/>
  <c i="7" r="P123"/>
  <c r="P122"/>
  <c i="1" r="AU100"/>
  <c i="6" r="P123"/>
  <c r="P122"/>
  <c i="1" r="AU99"/>
  <c i="5" r="R124"/>
  <c r="R123"/>
  <c i="4" r="T123"/>
  <c r="T122"/>
  <c r="P123"/>
  <c r="P122"/>
  <c i="1" r="AU97"/>
  <c i="3" r="P123"/>
  <c r="P122"/>
  <c i="1" r="AU96"/>
  <c i="2" r="P123"/>
  <c r="P122"/>
  <c i="1" r="AU95"/>
  <c i="9" r="T123"/>
  <c r="T122"/>
  <c i="8" r="T123"/>
  <c r="T122"/>
  <c i="5" r="P124"/>
  <c r="P123"/>
  <c i="1" r="AU98"/>
  <c i="2" r="T123"/>
  <c r="T122"/>
  <c i="8" r="BK123"/>
  <c r="J123"/>
  <c r="J97"/>
  <c i="7" r="T123"/>
  <c r="T122"/>
  <c i="6" r="T123"/>
  <c r="T122"/>
  <c i="3" r="T123"/>
  <c r="T122"/>
  <c i="2" r="R123"/>
  <c r="R122"/>
  <c r="BK123"/>
  <c r="J123"/>
  <c r="J97"/>
  <c i="3" r="BK123"/>
  <c r="BK122"/>
  <c r="J122"/>
  <c i="4" r="BK123"/>
  <c r="J123"/>
  <c r="J97"/>
  <c i="5" r="BK124"/>
  <c r="J124"/>
  <c r="J97"/>
  <c i="6" r="BK123"/>
  <c r="BK122"/>
  <c r="J122"/>
  <c r="J96"/>
  <c i="7" r="BK123"/>
  <c r="J123"/>
  <c r="J97"/>
  <c i="8" r="J124"/>
  <c r="J98"/>
  <c i="9" r="BK123"/>
  <c r="J123"/>
  <c r="J97"/>
  <c i="3" r="J30"/>
  <c i="1" r="AG96"/>
  <c i="2" r="J33"/>
  <c i="1" r="AV95"/>
  <c r="AT95"/>
  <c i="5" r="F33"/>
  <c i="1" r="AZ98"/>
  <c i="7" r="F33"/>
  <c i="1" r="AZ100"/>
  <c r="BC94"/>
  <c r="W32"/>
  <c i="3" r="J33"/>
  <c i="1" r="AV96"/>
  <c r="AT96"/>
  <c i="4" r="J33"/>
  <c i="1" r="AV97"/>
  <c r="AT97"/>
  <c i="7" r="J33"/>
  <c i="1" r="AV100"/>
  <c r="AT100"/>
  <c r="BD94"/>
  <c r="W33"/>
  <c r="BB94"/>
  <c r="W31"/>
  <c i="3" r="F33"/>
  <c i="1" r="AZ96"/>
  <c i="6" r="F33"/>
  <c i="1" r="AZ99"/>
  <c i="9" r="F33"/>
  <c i="1" r="AZ102"/>
  <c i="6" r="J33"/>
  <c i="1" r="AV99"/>
  <c r="AT99"/>
  <c i="8" r="F33"/>
  <c i="1" r="AZ101"/>
  <c r="BA94"/>
  <c r="W30"/>
  <c i="4" r="F33"/>
  <c i="1" r="AZ97"/>
  <c i="8" r="J33"/>
  <c i="1" r="AV101"/>
  <c r="AT101"/>
  <c i="2" r="F33"/>
  <c i="1" r="AZ95"/>
  <c i="5" r="J33"/>
  <c i="1" r="AV98"/>
  <c r="AT98"/>
  <c i="9" r="J33"/>
  <c i="1" r="AV102"/>
  <c r="AT102"/>
  <c i="3" l="1" r="J39"/>
  <c i="2" r="BK122"/>
  <c r="J122"/>
  <c r="J96"/>
  <c i="3" r="J96"/>
  <c r="J123"/>
  <c r="J97"/>
  <c i="4" r="BK122"/>
  <c r="J122"/>
  <c r="J96"/>
  <c i="6" r="J123"/>
  <c r="J97"/>
  <c i="7" r="BK122"/>
  <c r="J122"/>
  <c r="J96"/>
  <c i="5" r="BK123"/>
  <c r="J123"/>
  <c i="8" r="BK122"/>
  <c r="J122"/>
  <c r="J96"/>
  <c i="9" r="BK122"/>
  <c r="J122"/>
  <c r="J96"/>
  <c i="1" r="AN96"/>
  <c r="AU94"/>
  <c r="AZ94"/>
  <c r="W29"/>
  <c r="AX94"/>
  <c i="6" r="J30"/>
  <c i="1" r="AG99"/>
  <c r="AN99"/>
  <c r="AY94"/>
  <c i="5" r="J30"/>
  <c i="1" r="AG98"/>
  <c r="AN98"/>
  <c r="AW94"/>
  <c r="AK30"/>
  <c i="5" l="1" r="J96"/>
  <c r="J39"/>
  <c i="6" r="J39"/>
  <c i="1" r="AV94"/>
  <c r="AK29"/>
  <c i="2" r="J30"/>
  <c i="1" r="AG95"/>
  <c r="AN95"/>
  <c i="4" r="J30"/>
  <c i="1" r="AG97"/>
  <c r="AN97"/>
  <c i="7" r="J30"/>
  <c i="1" r="AG100"/>
  <c r="AN100"/>
  <c i="9" r="J30"/>
  <c i="1" r="AG102"/>
  <c r="AN102"/>
  <c i="8" r="J30"/>
  <c i="1" r="AG101"/>
  <c r="AN101"/>
  <c i="4" l="1" r="J39"/>
  <c i="7" r="J39"/>
  <c i="2" r="J39"/>
  <c i="8" r="J39"/>
  <c i="9" r="J39"/>
  <c i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<sst xmlns="http://schemas.openxmlformats.org/spreadsheetml/2006/main">
  <si>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</si>
  <si>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</si>
  <si>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</si>
  <si>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</si>
  <si>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</si>
  <si>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{77ee9c1e-3ed4-45b8-b125-56d76c341122}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</si>
  <si>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</si>
  <si>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</si>
  <si>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</si>
  <si>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</si>
  <si>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</si>
  <si>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</si>
  <si>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</si>
  <si>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</si>
  <si>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090721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</si>
  <si>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</si>
  <si>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</si>
  <si>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Merta, Sobotín-oprava koryta toku ř.km 4,220-5,614</t>
  </si>
  <si>
    <t>KSO:</t>
  </si>
  <si>
    <t>CC-CZ:</t>
  </si>
  <si>
    <t>Místo:</t>
  </si>
  <si>
    <t>Sobotín, Merta</t>
  </si>
  <si>
    <t>Datum:</t>
  </si>
  <si>
    <t>9. 7. 2021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</si>
  <si>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</si>
  <si>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</si>
  <si>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</si>
  <si>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</si>
  <si>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</si>
  <si>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</si>
  <si>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</si>
  <si>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</si>
  <si>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</si>
  <si>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28571690</t>
  </si>
  <si>
    <t>SAFETY PRO s.r.o</t>
  </si>
  <si>
    <t>CZ28571690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</si>
  <si>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</si>
  <si>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</si>
  <si>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</si>
  <si>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</si>
  <si>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</si>
  <si>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</si>
  <si>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</si>
  <si>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</si>
  <si>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</si>
  <si>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</si>
  <si>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</si>
  <si>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</si>
  <si>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</si>
  <si>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</si>
  <si>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</si>
  <si>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</si>
  <si>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</si>
  <si>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</si>
  <si>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</si>
  <si>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</si>
  <si>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</si>
  <si>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</si>
  <si>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</si>
  <si>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</si>
  <si>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</si>
  <si>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</si>
  <si>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</si>
  <si>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</si>
  <si>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</si>
  <si>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</si>
  <si>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</si>
  <si>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</si>
  <si>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</si>
  <si>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</si>
  <si>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</si>
  <si>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</si>
  <si>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</si>
  <si>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</si>
  <si>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</si>
  <si>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</si>
  <si>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</si>
  <si>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</si>
  <si>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</si>
  <si>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</si>
  <si>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</si>
  <si>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</si>
  <si>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</si>
  <si>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</si>
  <si>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</si>
  <si>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Vedlejší rozpočtové náklady</t>
  </si>
  <si>
    <t>STA</t>
  </si>
  <si>
    <t>1</t>
  </si>
  <si>
    <t>{f0b42944-203c-4a36-af2f-e908ddd5ea06}</t>
  </si>
  <si>
    <t>2</t>
  </si>
  <si>
    <t>SO 01</t>
  </si>
  <si>
    <t>U mostu KÚ</t>
  </si>
  <si>
    <t>{caa885d5-bd67-4da6-a781-5b4757ea69c7}</t>
  </si>
  <si>
    <t>SO 02</t>
  </si>
  <si>
    <t>Opevnění svahu u sloupu</t>
  </si>
  <si>
    <t>{50e90e7f-05ee-493d-9e88-552f72a5ffc7}</t>
  </si>
  <si>
    <t>SO 03</t>
  </si>
  <si>
    <t>poškození prahů</t>
  </si>
  <si>
    <t>{8d18b0d8-00e9-431a-aaef-49106894cef3}</t>
  </si>
  <si>
    <t>SO 04</t>
  </si>
  <si>
    <t>PB oprava rozplaveného opevnění 30m</t>
  </si>
  <si>
    <t>{5bed0b3e-83f1-4a2d-a170-12af808e1490}</t>
  </si>
  <si>
    <t>SO 05</t>
  </si>
  <si>
    <t>PB nátrž 20 m</t>
  </si>
  <si>
    <t>{7e519924-a777-424f-8722-608af928549f}</t>
  </si>
  <si>
    <t>SO 06</t>
  </si>
  <si>
    <t>PB + LB rozplavené opevnění (u koní)</t>
  </si>
  <si>
    <t>{894ce715-338c-4229-96b0-a169604250f8}</t>
  </si>
  <si>
    <t>SO 07</t>
  </si>
  <si>
    <t>PB + LB rozplavené opevnění na ZÚ</t>
  </si>
  <si>
    <t>{d02902f8-c141-4646-b2e8-78c9f897aa21}</t>
  </si>
  <si>
    <t>KRYCÍ LIST SOUPISU PRACÍ</t>
  </si>
  <si>
    <t>Objekt:</t>
  </si>
  <si>
    <t>SO 00 - Vedlejší rozpočtové náklady</t>
  </si>
  <si>
    <t>Sobotín</t>
  </si>
  <si>
    <t>PMO Moravy</t>
  </si>
  <si>
    <t>Slavek Šiška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</si>
  <si>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</si>
  <si>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</si>
  <si>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</si>
  <si>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</si>
  <si>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</si>
  <si>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</si>
  <si>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</si>
  <si>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</si>
  <si>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</si>
  <si>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</si>
  <si>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</si>
  <si>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</si>
  <si>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</si>
  <si>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</si>
  <si>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</si>
  <si>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</si>
  <si>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</si>
  <si>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</si>
  <si>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</si>
  <si>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</si>
  <si>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</si>
  <si>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</si>
  <si>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</si>
  <si>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</si>
  <si>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</si>
  <si>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</si>
  <si>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</si>
  <si>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</si>
  <si>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</si>
  <si>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</si>
  <si>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011214000</t>
  </si>
  <si>
    <t>Biologický dozor</t>
  </si>
  <si>
    <t>kpl</t>
  </si>
  <si>
    <t>CS ÚRS 2021 01</t>
  </si>
  <si>
    <t>1024</t>
  </si>
  <si>
    <t>-284978317</t>
  </si>
  <si>
    <t>012103000</t>
  </si>
  <si>
    <t>Geodetické práce před výstavbou</t>
  </si>
  <si>
    <t>-1841186620</t>
  </si>
  <si>
    <t>3</t>
  </si>
  <si>
    <t>012303000</t>
  </si>
  <si>
    <t>Geodetické práce po výstavbě - zaměření skutečného provedení stavby</t>
  </si>
  <si>
    <t>-1779911965</t>
  </si>
  <si>
    <t>4</t>
  </si>
  <si>
    <t>013254000</t>
  </si>
  <si>
    <t>Dokumentace skutečného provedení stavby</t>
  </si>
  <si>
    <t>1905277536</t>
  </si>
  <si>
    <t>013274000</t>
  </si>
  <si>
    <t>Pasportizace objektu před započetím prací dle TZ bod B.8.d</t>
  </si>
  <si>
    <t>1475230242</t>
  </si>
  <si>
    <t>6</t>
  </si>
  <si>
    <t>013284000</t>
  </si>
  <si>
    <t>Pasportizace objektu po provedení prací</t>
  </si>
  <si>
    <t>561066717</t>
  </si>
  <si>
    <t>7</t>
  </si>
  <si>
    <t>R12103000</t>
  </si>
  <si>
    <t>Vytýčení inženýrských sítí</t>
  </si>
  <si>
    <t>2136690933</t>
  </si>
  <si>
    <t>VRN2</t>
  </si>
  <si>
    <t>Příprava staveniště</t>
  </si>
  <si>
    <t>8</t>
  </si>
  <si>
    <t>021103000</t>
  </si>
  <si>
    <t>Zabezpečení přírodních hodnot na místě - slovení ryb</t>
  </si>
  <si>
    <t>1217297249</t>
  </si>
  <si>
    <t>VRN3</t>
  </si>
  <si>
    <t>Zařízení staveniště</t>
  </si>
  <si>
    <t>9</t>
  </si>
  <si>
    <t>030001000</t>
  </si>
  <si>
    <t>632689149</t>
  </si>
  <si>
    <t>10</t>
  </si>
  <si>
    <t>032403000</t>
  </si>
  <si>
    <t>Provizorní komunikace - úprava stávajících komunikací a uvedení do původního stavu</t>
  </si>
  <si>
    <t>836627256</t>
  </si>
  <si>
    <t>11</t>
  </si>
  <si>
    <t>R 032403001</t>
  </si>
  <si>
    <t>Místní komunikace - údržba a úklid</t>
  </si>
  <si>
    <t>1242735276</t>
  </si>
  <si>
    <t>12</t>
  </si>
  <si>
    <t>034303000</t>
  </si>
  <si>
    <t>Dopravní značení na staveništi</t>
  </si>
  <si>
    <t>-793292205</t>
  </si>
  <si>
    <t>13</t>
  </si>
  <si>
    <t>034503000</t>
  </si>
  <si>
    <t>Informační tabule na staveništi</t>
  </si>
  <si>
    <t>1662168387</t>
  </si>
  <si>
    <t>VRN4</t>
  </si>
  <si>
    <t>Inženýrská činnost</t>
  </si>
  <si>
    <t>14</t>
  </si>
  <si>
    <t>041403000</t>
  </si>
  <si>
    <t>Aktualizace BOZP a Povodňového plánu a Havarijního plánu</t>
  </si>
  <si>
    <t>-1053881866</t>
  </si>
  <si>
    <t>VRN9</t>
  </si>
  <si>
    <t>Ostatní náklady</t>
  </si>
  <si>
    <t>091003000</t>
  </si>
  <si>
    <t>Ostatní náklady bez rozlišení - náhrada škod za užití pozemků</t>
  </si>
  <si>
    <t>-1131464240</t>
  </si>
  <si>
    <t>16</t>
  </si>
  <si>
    <t>R1112</t>
  </si>
  <si>
    <t xml:space="preserve">TS - úprava příjezdové komunikace </t>
  </si>
  <si>
    <t>-1423838614</t>
  </si>
  <si>
    <t>17</t>
  </si>
  <si>
    <t>M</t>
  </si>
  <si>
    <t>58344171</t>
  </si>
  <si>
    <t>TS - štěrkodrť frakce 0/32</t>
  </si>
  <si>
    <t>t</t>
  </si>
  <si>
    <t>-361870119</t>
  </si>
  <si>
    <t>VV</t>
  </si>
  <si>
    <t>4*10tun</t>
  </si>
  <si>
    <t>4*10</t>
  </si>
  <si>
    <t>20</t>
  </si>
  <si>
    <t>R34817113</t>
  </si>
  <si>
    <t>TS - Montáž oplocení</t>
  </si>
  <si>
    <t>m</t>
  </si>
  <si>
    <t>381812251</t>
  </si>
  <si>
    <t>R96607281</t>
  </si>
  <si>
    <t>TS - Demontáž oplocení</t>
  </si>
  <si>
    <t>-61487759</t>
  </si>
  <si>
    <t>22</t>
  </si>
  <si>
    <t>R 1111</t>
  </si>
  <si>
    <t>TS - Oploceno TOI TOI - nájem 1 měsíc</t>
  </si>
  <si>
    <t>-761875283</t>
  </si>
  <si>
    <t>18</t>
  </si>
  <si>
    <t>R1113</t>
  </si>
  <si>
    <t xml:space="preserve">mezideponie - úprava příjezdové komunikace </t>
  </si>
  <si>
    <t>-569724882</t>
  </si>
  <si>
    <t>19</t>
  </si>
  <si>
    <t>58344172</t>
  </si>
  <si>
    <t>mezideponie - štěrkodrť frakce 0/32</t>
  </si>
  <si>
    <t>-2004100393</t>
  </si>
  <si>
    <t>SO 01 - U mostu KÚ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</si>
  <si>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</si>
  <si>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</si>
  <si>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</si>
  <si>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</si>
  <si>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</si>
  <si>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</si>
  <si>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</si>
  <si>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</si>
  <si>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</si>
  <si>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115101201</t>
  </si>
  <si>
    <t>Čerpání vody na dopravní výšku do 10 m průměrný přítok do 500 l/min</t>
  </si>
  <si>
    <t>hod</t>
  </si>
  <si>
    <t>-2025213393</t>
  </si>
  <si>
    <t>4 dny * 8,0 hod</t>
  </si>
  <si>
    <t>4*8,0</t>
  </si>
  <si>
    <t>115101301</t>
  </si>
  <si>
    <t>Pohotovost čerpací soupravy pro dopravní výšku do 10 m přítok do 500 l/min</t>
  </si>
  <si>
    <t>den</t>
  </si>
  <si>
    <t>1303726020</t>
  </si>
  <si>
    <t>R 1721521..</t>
  </si>
  <si>
    <t>Zřízení a odstranění těsnicí hrázky s dodání vhodného materiálu (vaky s pískem)</t>
  </si>
  <si>
    <t>m3</t>
  </si>
  <si>
    <t>-2075256660</t>
  </si>
  <si>
    <t>(1,0+8,0+1,0)*1,0*1,0</t>
  </si>
  <si>
    <t>121151103</t>
  </si>
  <si>
    <t>Sejmutí ornice plochy do 100 m2 tl vrstvy do 200 mm strojně</t>
  </si>
  <si>
    <t>m2</t>
  </si>
  <si>
    <t>1219756182</t>
  </si>
  <si>
    <t>ornice</t>
  </si>
  <si>
    <t>8,0*1,0</t>
  </si>
  <si>
    <t>R 1112512</t>
  </si>
  <si>
    <t>Odstranění křovin a stromů průměru kmene do 100 mm i s kořeny, včetně odvozu a ekologického uložení na skládku</t>
  </si>
  <si>
    <t>1438834956</t>
  </si>
  <si>
    <t>124253100</t>
  </si>
  <si>
    <t>Vykopávky pro koryta vodotečí v hornině třídy těžitelnosti I, skupiny 3 objem do 100 m3 strojně</t>
  </si>
  <si>
    <t>1852010056</t>
  </si>
  <si>
    <t>rovnanina</t>
  </si>
  <si>
    <t>8*2,0*0,5</t>
  </si>
  <si>
    <t>124253119</t>
  </si>
  <si>
    <t>Příplatek k vykopávkám pro koryta vodotečí v hornině třídy těžitelnosti I, skupiny 3 v tekoucí vodě při LTM</t>
  </si>
  <si>
    <t>2107261341</t>
  </si>
  <si>
    <t>8,0*0,5</t>
  </si>
  <si>
    <t>132151102</t>
  </si>
  <si>
    <t xml:space="preserve">Hloubení rýh nezapažených  š do 800 mm v hornině třídy těžitelnosti I, skupiny 1 a 2 objem do 50 m3 strojně</t>
  </si>
  <si>
    <t>-395086004</t>
  </si>
  <si>
    <t>patka</t>
  </si>
  <si>
    <t>8,0*0,8*0,8</t>
  </si>
  <si>
    <t>162351104</t>
  </si>
  <si>
    <t>Vodorovné přemístění do 1000 m výkopku/sypaniny z horniny třídy těžitelnosti I, skupiny 1 až 3</t>
  </si>
  <si>
    <t>1351446834</t>
  </si>
  <si>
    <t>8,0+5,12</t>
  </si>
  <si>
    <t>167151101</t>
  </si>
  <si>
    <t>Nakládání výkopku z hornin třídy těžitelnosti I, skupiny 1 až 3 do 100 m3</t>
  </si>
  <si>
    <t>-1787898889</t>
  </si>
  <si>
    <t>171251201</t>
  </si>
  <si>
    <t>Uložení sypaniny na skládky nebo meziskládky</t>
  </si>
  <si>
    <t>1547577466</t>
  </si>
  <si>
    <t>R 1142031</t>
  </si>
  <si>
    <t>Rozebrání záhozů a rovnanin na sucho, přeskládání 30%, očištění a vytřídění kamene</t>
  </si>
  <si>
    <t>12795183</t>
  </si>
  <si>
    <t>8,0*0,8*0,8*0,3</t>
  </si>
  <si>
    <t>8,0*0,5*1,5*0,3</t>
  </si>
  <si>
    <t>Součet</t>
  </si>
  <si>
    <t>182151111</t>
  </si>
  <si>
    <t>Svahování v zářezech v hornině třídy těžitelnosti I, skupiny 1 až 3 strojně</t>
  </si>
  <si>
    <t>205603549</t>
  </si>
  <si>
    <t>svahování pro osetí</t>
  </si>
  <si>
    <t>174151101</t>
  </si>
  <si>
    <t>Zásyp jam, šachet rýh nebo kolem objektů sypaninou se zhutněním</t>
  </si>
  <si>
    <t>-1089282277</t>
  </si>
  <si>
    <t>rovnanina - doplnění svahu</t>
  </si>
  <si>
    <t>8,0*0,5*0,5</t>
  </si>
  <si>
    <t>181311103</t>
  </si>
  <si>
    <t>Rozprostření ornice tl vrstvy do 200 mm v rovině nebo ve svahu do 1:5 ručně</t>
  </si>
  <si>
    <t>237430276</t>
  </si>
  <si>
    <t>181411122</t>
  </si>
  <si>
    <t>Založení lučního trávníku výsevem plochy do 1000 m2 ve svahu do 1:2</t>
  </si>
  <si>
    <t>180950825</t>
  </si>
  <si>
    <t>00572474</t>
  </si>
  <si>
    <t>osivo směs travní krajinná-svahová</t>
  </si>
  <si>
    <t>kg</t>
  </si>
  <si>
    <t>282232382</t>
  </si>
  <si>
    <t>8*0,02 'Přepočtené koeficientem množství</t>
  </si>
  <si>
    <t>Zakládání</t>
  </si>
  <si>
    <t>271532212</t>
  </si>
  <si>
    <t>Podsyp pod základové konstrukce se zhutněním z hrubého kameniva frakce 16 až 32 mm</t>
  </si>
  <si>
    <t>546822134</t>
  </si>
  <si>
    <t>podsyp štd</t>
  </si>
  <si>
    <t>8,0*1,5*0,1</t>
  </si>
  <si>
    <t>Vodorovné konstrukce</t>
  </si>
  <si>
    <t>462511370</t>
  </si>
  <si>
    <t>Zához z lomového kamene bez proštěrkování z terénu hmotnost nad 200 do 500 kg</t>
  </si>
  <si>
    <t>-1566399082</t>
  </si>
  <si>
    <t>patka - přeskládání stávajícího kamene</t>
  </si>
  <si>
    <t>8,0*0,8*0,8-1,536</t>
  </si>
  <si>
    <t>462519003</t>
  </si>
  <si>
    <t>Příplatek za urovnání ploch záhozu z lomového kamene hmotnost nad 200 do 500 kg</t>
  </si>
  <si>
    <t>-32935644</t>
  </si>
  <si>
    <t>8,0*0,8</t>
  </si>
  <si>
    <t>463211152</t>
  </si>
  <si>
    <t>Rovnanina objemu přes 3 m3 z lomového kamene tříděného hmotnosti do 200 kg s urovnáním líce</t>
  </si>
  <si>
    <t>-1535829759</t>
  </si>
  <si>
    <t>rovnanina - přeskládání stávajícího kamene</t>
  </si>
  <si>
    <t>8,0*2,5*0,5-1,80</t>
  </si>
  <si>
    <t>997</t>
  </si>
  <si>
    <t>Přesun sutě</t>
  </si>
  <si>
    <t>156416119</t>
  </si>
  <si>
    <t>13,12-3,336</t>
  </si>
  <si>
    <t>23</t>
  </si>
  <si>
    <t>997321511</t>
  </si>
  <si>
    <t>Vodorovná doprava suti a vybouraných hmot po suchu do 1 km</t>
  </si>
  <si>
    <t>474030683</t>
  </si>
  <si>
    <t>(13,12-3,336)*1,9</t>
  </si>
  <si>
    <t>24</t>
  </si>
  <si>
    <t>997321519</t>
  </si>
  <si>
    <t>Příplatek ZKD 1 km vodorovné dopravy suti a vybouraných hmot po suchu</t>
  </si>
  <si>
    <t>1106729899</t>
  </si>
  <si>
    <t>18,59*9,0</t>
  </si>
  <si>
    <t>25</t>
  </si>
  <si>
    <t>171201231</t>
  </si>
  <si>
    <t>Poplatek za uložení zeminy a kamení na recyklační skládce (skládkovné) kód odpadu 17 05 04</t>
  </si>
  <si>
    <t>322751478</t>
  </si>
  <si>
    <t>998</t>
  </si>
  <si>
    <t>Přesun hmot</t>
  </si>
  <si>
    <t>26</t>
  </si>
  <si>
    <t>998332011</t>
  </si>
  <si>
    <t>Přesun hmot pro úpravy vodních toků a kanály</t>
  </si>
  <si>
    <t>-863025322</t>
  </si>
  <si>
    <t>SO 02 - Opevnění svahu u sloupu</t>
  </si>
  <si>
    <t>1206026998</t>
  </si>
  <si>
    <t>10 dnů * 8,0 hod</t>
  </si>
  <si>
    <t>10*8,0</t>
  </si>
  <si>
    <t>-72172508</t>
  </si>
  <si>
    <t>R1721521..</t>
  </si>
  <si>
    <t xml:space="preserve"> u sloupu</t>
  </si>
  <si>
    <t>(1,0+20,0+1,0)*1,0*1,0</t>
  </si>
  <si>
    <t>prah č.1</t>
  </si>
  <si>
    <t>(1+4+1)*1,0*1,0</t>
  </si>
  <si>
    <t>1991783837</t>
  </si>
  <si>
    <t xml:space="preserve">ornice u  sloupu</t>
  </si>
  <si>
    <t>20,0*1,0</t>
  </si>
  <si>
    <t>ornice prahy č.1 LB</t>
  </si>
  <si>
    <t>4,0*1,0</t>
  </si>
  <si>
    <t>Odstranění křovin a stromů průměru kmene do 100 mm i s kořeny, včetně ekologického uložení na skládku</t>
  </si>
  <si>
    <t>1191556489</t>
  </si>
  <si>
    <t xml:space="preserve"> 20% z plochy</t>
  </si>
  <si>
    <t>20,0*1,0*0,2</t>
  </si>
  <si>
    <t xml:space="preserve">rovnanina prah č.1 </t>
  </si>
  <si>
    <t>4,0*1,0*0,5</t>
  </si>
  <si>
    <t>rovnanina u sloupu</t>
  </si>
  <si>
    <t>20,0*2,0*0,5</t>
  </si>
  <si>
    <t>22,0*0,5</t>
  </si>
  <si>
    <t>1336718396</t>
  </si>
  <si>
    <t>patka u sloupu</t>
  </si>
  <si>
    <t>20,0*0,8*0,8</t>
  </si>
  <si>
    <t>patka u prahu č.1 LB</t>
  </si>
  <si>
    <t>4,0*0,8*0,8</t>
  </si>
  <si>
    <t>vývar</t>
  </si>
  <si>
    <t>(3,13+3,64)*4,0*0,5</t>
  </si>
  <si>
    <t>22,0+28,9</t>
  </si>
  <si>
    <t>Rozebrání záhozů a rovnanin na sucho, přeskládání 30%, očištění a vytřídění kamene - u sloupu</t>
  </si>
  <si>
    <t>-1208791878</t>
  </si>
  <si>
    <t>20,0*0,8*0,8*0,3</t>
  </si>
  <si>
    <t>20,0*0,5*1,5*0,3</t>
  </si>
  <si>
    <t>R 1142032</t>
  </si>
  <si>
    <t>Rozebrání záhozů a rovnanin na sucho, přeskládání 50%, očištění a vytřídění kamene - vývar č.1</t>
  </si>
  <si>
    <t>1379486320</t>
  </si>
  <si>
    <t>patka prah č.1</t>
  </si>
  <si>
    <t>4,0*0,8*0,8*0,5</t>
  </si>
  <si>
    <t>rovnanina prah č.1</t>
  </si>
  <si>
    <t>4,0*0,5*1,0*0,5</t>
  </si>
  <si>
    <t>zásyp nad rovnaninou</t>
  </si>
  <si>
    <t>20,0*0,5*0,5</t>
  </si>
  <si>
    <t>604353739</t>
  </si>
  <si>
    <t>u sloupu</t>
  </si>
  <si>
    <t>u prahu č.1</t>
  </si>
  <si>
    <t>4,0*0,5</t>
  </si>
  <si>
    <t>22*0,02 'Přepočtené koeficientem množství</t>
  </si>
  <si>
    <t>1314029422</t>
  </si>
  <si>
    <t xml:space="preserve">podsyp prah </t>
  </si>
  <si>
    <t>4,0*1,0*0,1</t>
  </si>
  <si>
    <t>20,0*1,5*0,1</t>
  </si>
  <si>
    <t xml:space="preserve">Zához z lomového kamene bez proštěrkování z terénu hmotnost nad 200 do 500 kg </t>
  </si>
  <si>
    <t>patka - prah č.1 přeskládání 50%</t>
  </si>
  <si>
    <t>4,0*0,8*0,8-4,0*0,8*0,8*0,5</t>
  </si>
  <si>
    <t>patka (u sloupu) -přeskládání 30%</t>
  </si>
  <si>
    <t>20,0*0,8*0,8-20,0*0,8*0,8*0,3</t>
  </si>
  <si>
    <t>(3,13+3,64)*3,5*1,0</t>
  </si>
  <si>
    <t>rovnanina - prah č.1 přeskládání 50%</t>
  </si>
  <si>
    <t>4,0*1,0*0,5-4,0*1,0*0,5*0,5</t>
  </si>
  <si>
    <t>rovnanina (u sloupu) - přeskládání 30%</t>
  </si>
  <si>
    <t>20,0*0,5*1,5-20,0*0,5*1,5*0,3</t>
  </si>
  <si>
    <t>463211153</t>
  </si>
  <si>
    <t>Rovnanina objemu přes 3 m3 z lomového kamene tříděného hmotnosti do 500 kg s urovnáním líce - zavázání prahu na štět</t>
  </si>
  <si>
    <t>1728464590</t>
  </si>
  <si>
    <t>zavázání prahu</t>
  </si>
  <si>
    <t>(3,13+3,64)*1,0*0,5</t>
  </si>
  <si>
    <t>-2059513936</t>
  </si>
  <si>
    <t>40,28</t>
  </si>
  <si>
    <t>(22,0+28,9)*1,9</t>
  </si>
  <si>
    <t>-4,0*1,0*0,5*0,5*1,9</t>
  </si>
  <si>
    <t>rovnanina - přeskládání 30%</t>
  </si>
  <si>
    <t>-20,0*0,5*1,5*0,3*1,9</t>
  </si>
  <si>
    <t>-4,0*0,8*0,8*0,5*1,9</t>
  </si>
  <si>
    <t>patka-přeskládání 30%</t>
  </si>
  <si>
    <t>-20,0*0,8*0,8*0,3*1,9</t>
  </si>
  <si>
    <t>Mezisoučet</t>
  </si>
  <si>
    <t>-740774126</t>
  </si>
  <si>
    <t>27</t>
  </si>
  <si>
    <t>76,532*9,0</t>
  </si>
  <si>
    <t>28</t>
  </si>
  <si>
    <t>SO 03 - poškození prahů</t>
  </si>
  <si>
    <t xml:space="preserve">    9 - Ostatní konstrukce a práce, bourání</t>
  </si>
  <si>
    <t>1270787347</t>
  </si>
  <si>
    <t>3ks*6 dní *8,0 hod</t>
  </si>
  <si>
    <t>3*6*8,0</t>
  </si>
  <si>
    <t>-1148236040</t>
  </si>
  <si>
    <t>3*6</t>
  </si>
  <si>
    <t>prah č.2</t>
  </si>
  <si>
    <t>(1,0+17,0+1,0)*1,0*1,0</t>
  </si>
  <si>
    <t>prah č.3</t>
  </si>
  <si>
    <t>(1,0+23,5+1,0)*1,0+1,0</t>
  </si>
  <si>
    <t>prah č.4</t>
  </si>
  <si>
    <t>(1,0+16,0+4,0+1,0)*0,8*0,8</t>
  </si>
  <si>
    <t>456940513</t>
  </si>
  <si>
    <t>0,0</t>
  </si>
  <si>
    <t>(5,0+2,0+23,5)*1,0</t>
  </si>
  <si>
    <t>(3,0+16)*1,0</t>
  </si>
  <si>
    <t>283916929</t>
  </si>
  <si>
    <t>(3,0+16,0)*1,0</t>
  </si>
  <si>
    <t>17,0*1,0*0,5</t>
  </si>
  <si>
    <t>(5,0+2,0+23,5)*1,0*0,5</t>
  </si>
  <si>
    <t>(3,0+16,0)*1,0*0,5</t>
  </si>
  <si>
    <t>33,25*0,5</t>
  </si>
  <si>
    <t>17,0*0,8*0,8</t>
  </si>
  <si>
    <t>(5,0+2,0+23,5)*0,8*0,8</t>
  </si>
  <si>
    <t>prah č.3 vývar</t>
  </si>
  <si>
    <t>(2,7+2,9)*0,5*4,0</t>
  </si>
  <si>
    <t>(3,0+16,0)*0,8*0,8</t>
  </si>
  <si>
    <t>33,25+53,76</t>
  </si>
  <si>
    <t>-298477481</t>
  </si>
  <si>
    <t>(5,0+2,0+23,5)*1,0*0,5*0,3</t>
  </si>
  <si>
    <t>(5,0+2,0+23,5)*0,8*0,8*0,3</t>
  </si>
  <si>
    <t>(3,0+16,0)*1,0*0,5*0,3</t>
  </si>
  <si>
    <t>(3,0+16,0)*0,8*0,8*0,3</t>
  </si>
  <si>
    <t>17,0*0,2*0,5</t>
  </si>
  <si>
    <t>(2,0+5,0+23,5)*0,2*0,5</t>
  </si>
  <si>
    <t>(3,0+17,0)*0,2*0,5</t>
  </si>
  <si>
    <t>-1414059653</t>
  </si>
  <si>
    <t xml:space="preserve">Založení lučního trávníku výsevem plochy do 1000 m2 ve svahu </t>
  </si>
  <si>
    <t>-942372216</t>
  </si>
  <si>
    <t>481807809</t>
  </si>
  <si>
    <t>49,5*0,02 'Přepočtené koeficientem množství</t>
  </si>
  <si>
    <t>2127750400</t>
  </si>
  <si>
    <t>17,0*1,0*0,1</t>
  </si>
  <si>
    <t>(2,0+5,0+23,5)*1,0*0,1</t>
  </si>
  <si>
    <t>(3,0+16,0)*1,0*0,1</t>
  </si>
  <si>
    <t>(2,0+5,0+23,5)*0,8*0,8-(2,0+5,0+23,5)*0,8*0,8*0,3</t>
  </si>
  <si>
    <t>prah č. 3 vývar</t>
  </si>
  <si>
    <t>(2,7+2,9)*1,0*3,5</t>
  </si>
  <si>
    <t>(3,0+16,0)*0,8*0,8-(3,0+16,0)*0,8*0,8*0,3</t>
  </si>
  <si>
    <t>(2,0+5,0+23,5)*1,0*0,5-(2,0+5,0+23,05)*1,0*0,5*0,3</t>
  </si>
  <si>
    <t>(3,0+16,0)*1,0*0,5-(3,0+16,0)*1,0*0,5*0,3</t>
  </si>
  <si>
    <t>1187403655</t>
  </si>
  <si>
    <t>(2,7+2,9)*1,0*0,5</t>
  </si>
  <si>
    <t>Ostatní konstrukce a práce, bourání</t>
  </si>
  <si>
    <t>R 9601112</t>
  </si>
  <si>
    <t>Bourání betonových a železobetonových bloků včetně ekologické likvidace</t>
  </si>
  <si>
    <t>1999060880</t>
  </si>
  <si>
    <t>145585498</t>
  </si>
  <si>
    <t>70,08</t>
  </si>
  <si>
    <t>(33,25+53,76)*1,9</t>
  </si>
  <si>
    <t>-(2,0+5,0+23,5)*1,0*0,5*0,3*1,9</t>
  </si>
  <si>
    <t>-(3,0+16,0)*1,0*0,5*0,3*1,9</t>
  </si>
  <si>
    <t>-(2,0+5,0+23,5)*0,8*0,8*0,3*1,9</t>
  </si>
  <si>
    <t>-(3,0+16,0)*0,8*0,8*0,3*1,9</t>
  </si>
  <si>
    <t>133,154*9,0</t>
  </si>
  <si>
    <t>-972729091</t>
  </si>
  <si>
    <t>SO 04 - PB oprava rozplaveného opevnění 30m</t>
  </si>
  <si>
    <t>-1365373692</t>
  </si>
  <si>
    <t>8 dní * 8,0 hod</t>
  </si>
  <si>
    <t>8*8,0</t>
  </si>
  <si>
    <t>1260130590</t>
  </si>
  <si>
    <t>-1281476862</t>
  </si>
  <si>
    <t>8,0*2*1,0</t>
  </si>
  <si>
    <t>2020945793</t>
  </si>
  <si>
    <t>8,0*2*1,0*0,5</t>
  </si>
  <si>
    <t>2*8,0*0,8*0,8</t>
  </si>
  <si>
    <t>(3,35+4,14)*4*0,5</t>
  </si>
  <si>
    <t>8,0+25,22</t>
  </si>
  <si>
    <t>-1826076077</t>
  </si>
  <si>
    <t>2*8,0*0,8*0,8*0,3</t>
  </si>
  <si>
    <t>2*8,0*1,0*0,5*0,3</t>
  </si>
  <si>
    <t>2*8,0*0,2*0,5</t>
  </si>
  <si>
    <t>2060884050</t>
  </si>
  <si>
    <t>2*8,0*0,5</t>
  </si>
  <si>
    <t>1152258181</t>
  </si>
  <si>
    <t>-199059231</t>
  </si>
  <si>
    <t>1995482713</t>
  </si>
  <si>
    <t>2*8,0*1,0*0,1</t>
  </si>
  <si>
    <t>(3,35+4,14)*1,0*3,5</t>
  </si>
  <si>
    <t>2*8,0*0,8*0,8-2*8,0*0,8*0,8*0,3</t>
  </si>
  <si>
    <t>2*8,0*1,0*0,5-2*8,0*1,0*0,5*0,3</t>
  </si>
  <si>
    <t>-1868093838</t>
  </si>
  <si>
    <t>(3,35+4,14)*1,0*0,5</t>
  </si>
  <si>
    <t>596328079</t>
  </si>
  <si>
    <t>27,75</t>
  </si>
  <si>
    <t>(8,0+25,22-5,472)*1,9</t>
  </si>
  <si>
    <t>52,721*9,0</t>
  </si>
  <si>
    <t>612074160</t>
  </si>
  <si>
    <t>SO 05 - PB nátrž 20 m</t>
  </si>
  <si>
    <t>-840000485</t>
  </si>
  <si>
    <t>6 dní * 8,0</t>
  </si>
  <si>
    <t>6*8,0</t>
  </si>
  <si>
    <t>1170445663</t>
  </si>
  <si>
    <t>((1,0+7,5+1,0)+(1,0+13,0+1,0))*1,0*1,0</t>
  </si>
  <si>
    <t>-1470507789</t>
  </si>
  <si>
    <t>7,5*1,0+13,0*1,0</t>
  </si>
  <si>
    <t>1911226440</t>
  </si>
  <si>
    <t>(7,5+13,0)*1,0*0,5</t>
  </si>
  <si>
    <t>10,5*0,5</t>
  </si>
  <si>
    <t>(7,5+13,0)*0,8*0,8</t>
  </si>
  <si>
    <t>10,25+13,120</t>
  </si>
  <si>
    <t>-2060037892</t>
  </si>
  <si>
    <t>(7,5+13,0)*1,0*0,5*0,3</t>
  </si>
  <si>
    <t>(7,5+13,0)*0,8*0,8*0,3</t>
  </si>
  <si>
    <t>(7,5+13,0)*0,2*0,5</t>
  </si>
  <si>
    <t>-41591184</t>
  </si>
  <si>
    <t>511351268</t>
  </si>
  <si>
    <t>-912560330</t>
  </si>
  <si>
    <t>20,5*0,02 'Přepočtené koeficientem množství</t>
  </si>
  <si>
    <t>1509851016</t>
  </si>
  <si>
    <t>(7,5+13,0)*1,0*0,1</t>
  </si>
  <si>
    <t>(7,5+13,0)*0,8*0,8-3,936</t>
  </si>
  <si>
    <t>(7,5+13,0)*0,8</t>
  </si>
  <si>
    <t>(7,5+13,0)*1,0*0,5-3,075</t>
  </si>
  <si>
    <t>-1628300422</t>
  </si>
  <si>
    <t>16,36</t>
  </si>
  <si>
    <t>(23,37-7,011)*1,9</t>
  </si>
  <si>
    <t>31,082*9,0</t>
  </si>
  <si>
    <t>-791937537</t>
  </si>
  <si>
    <t>SO 06 - PB + LB rozplavené opevnění (u koní)</t>
  </si>
  <si>
    <t>-106023392</t>
  </si>
  <si>
    <t>2ks*8 dní * 8,0</t>
  </si>
  <si>
    <t>2*8*8,0</t>
  </si>
  <si>
    <t>-1256715238</t>
  </si>
  <si>
    <t>(50,0+1,0+1,0)*1,0*1,0</t>
  </si>
  <si>
    <t>R 112251101.1</t>
  </si>
  <si>
    <t>Odstranění pařezů D do 300 mm, včetně odvozu na skládku a ekologické likvidace</t>
  </si>
  <si>
    <t>kus</t>
  </si>
  <si>
    <t>-1958577730</t>
  </si>
  <si>
    <t>R 112251102.1</t>
  </si>
  <si>
    <t>Odstranění pařezů D do 500 mm, včetně odvozu na skládku a ekologické likvidace</t>
  </si>
  <si>
    <t>-251988841</t>
  </si>
  <si>
    <t>R 112251104.1</t>
  </si>
  <si>
    <t>Odstranění pařezů D od 500 mm, včetně odvozu na skládku a ekologické likvidace</t>
  </si>
  <si>
    <t>945398695</t>
  </si>
  <si>
    <t>1250488827</t>
  </si>
  <si>
    <t>2*50,0*1,5</t>
  </si>
  <si>
    <t>vytvarování svahu</t>
  </si>
  <si>
    <t>2*50,0*1,5*0,3</t>
  </si>
  <si>
    <t>2*50,0*1,0*0,5</t>
  </si>
  <si>
    <t>95,0*0,5</t>
  </si>
  <si>
    <t>2*50,0*0,8*0,8</t>
  </si>
  <si>
    <t>95,0+64,0</t>
  </si>
  <si>
    <t>159</t>
  </si>
  <si>
    <t>R 1142031.1</t>
  </si>
  <si>
    <t>Rozebrání záhozů a rovnanin na sucho, přeskládání 20%, očištění a vytřídění kamene</t>
  </si>
  <si>
    <t>454727357</t>
  </si>
  <si>
    <t>2*50,0*1,0*0,5*0,2</t>
  </si>
  <si>
    <t>2*50,0*0,8*0,8*0,2</t>
  </si>
  <si>
    <t>150*0,02 'Přepočtené koeficientem množství</t>
  </si>
  <si>
    <t>1564601711</t>
  </si>
  <si>
    <t>2*50,0*1,0*0,1</t>
  </si>
  <si>
    <t>2*50,0*0,8*0,8-12,8</t>
  </si>
  <si>
    <t>2*50,0*1,0*0,5-10,0</t>
  </si>
  <si>
    <t>R 463211152</t>
  </si>
  <si>
    <t>Rovnanina, prolitá betonem, objemu přes 3 m3 z lomového kamene tříděného hmotnosti do 200 kg s urovnáním líce u mostu</t>
  </si>
  <si>
    <t>-1150040040</t>
  </si>
  <si>
    <t>u mostu přítok DN 150, odhad 1,0m3</t>
  </si>
  <si>
    <t>1,0</t>
  </si>
  <si>
    <t>89301638</t>
  </si>
  <si>
    <t>136,2</t>
  </si>
  <si>
    <t>(159-22,8)*1,9</t>
  </si>
  <si>
    <t>258,78*9,0</t>
  </si>
  <si>
    <t>-1637288009</t>
  </si>
  <si>
    <t>SO 07 - PB + LB rozplavené opevnění na ZÚ</t>
  </si>
  <si>
    <t>-1818159289</t>
  </si>
  <si>
    <t>2ks *8 dní *8,0 hod</t>
  </si>
  <si>
    <t>1106867268</t>
  </si>
  <si>
    <t>PB</t>
  </si>
  <si>
    <t>(1,0+31+1,0)*1,0*1,0</t>
  </si>
  <si>
    <t>LB</t>
  </si>
  <si>
    <t>(1,0+44,0+5,0+1,0)*1,0*1,0</t>
  </si>
  <si>
    <t xml:space="preserve">Odstranění křovin a stromů průměru kmene do 100 mm i s kořeny, 50% plochy, včetně odvozu a ekologického uložení na skládku </t>
  </si>
  <si>
    <t>1728682132</t>
  </si>
  <si>
    <t>(44,0+5,0+31,0)*3,0*0,5</t>
  </si>
  <si>
    <t>-1148135533</t>
  </si>
  <si>
    <t>-1189741433</t>
  </si>
  <si>
    <t>984256036</t>
  </si>
  <si>
    <t>(44,0+5,0)*2,0*0,5</t>
  </si>
  <si>
    <t>31,0*2,0*0,5</t>
  </si>
  <si>
    <t>80,0*0,5</t>
  </si>
  <si>
    <t>(44,0+5,0+31,0)*0,8*0,8</t>
  </si>
  <si>
    <t>80,0+51,2</t>
  </si>
  <si>
    <t>131,2</t>
  </si>
  <si>
    <t>Rozebrání záhozů a rovnanin na sucho, přeskládání 10%, očištění a vytřídění kamene</t>
  </si>
  <si>
    <t>-1834705265</t>
  </si>
  <si>
    <t>PB patka</t>
  </si>
  <si>
    <t>31,0*0,8*0,8*0,1</t>
  </si>
  <si>
    <t>LB patka</t>
  </si>
  <si>
    <t>(44,0+5,0)*0,8*0,8*0,1</t>
  </si>
  <si>
    <t>-176995662</t>
  </si>
  <si>
    <t>31,0*1,0</t>
  </si>
  <si>
    <t>44,0*1,0</t>
  </si>
  <si>
    <t>5,0*1,0/2</t>
  </si>
  <si>
    <t>77,5</t>
  </si>
  <si>
    <t>77,5*0,02 'Přepočtené koeficientem množství</t>
  </si>
  <si>
    <t>1378677694</t>
  </si>
  <si>
    <t>(44,0+5,0+31,0)*1,0*0,1</t>
  </si>
  <si>
    <t>31,0*0,8*0,8-1,984</t>
  </si>
  <si>
    <t>(44,0+5,0)*0,8*0,8-3,136</t>
  </si>
  <si>
    <t>31,0*0,8</t>
  </si>
  <si>
    <t>(44,0+5,0)*0,8</t>
  </si>
  <si>
    <t>PB rovnanina</t>
  </si>
  <si>
    <t>31,0*1,5*0,5</t>
  </si>
  <si>
    <t>44,0*1,5*0,5</t>
  </si>
  <si>
    <t>Rovnanina, prolitá betonem, objemu přes 3 m3 z lomového kamene tříděného hmotnosti do 200 kg s urovnáním líce</t>
  </si>
  <si>
    <t>-991034004</t>
  </si>
  <si>
    <t>(2,5+1,5)/2*5,0*0,5</t>
  </si>
  <si>
    <t>595119222</t>
  </si>
  <si>
    <t>(131,2-5,12)*1,9</t>
  </si>
  <si>
    <t>239,552*9,0</t>
  </si>
  <si>
    <t>831809647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</si>
</sst>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35</v>
      </c>
      <c r="AO17" s="23"/>
      <c r="AP17" s="23"/>
      <c r="AQ17" s="23"/>
      <c r="AR17" s="21"/>
      <c r="BE17" s="32"/>
      <c r="BS17" s="18" t="s">
        <v>36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37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33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35</v>
      </c>
      <c r="AO20" s="23"/>
      <c r="AP20" s="23"/>
      <c r="AQ20" s="23"/>
      <c r="AR20" s="21"/>
      <c r="BE20" s="32"/>
      <c r="BS20" s="18" t="s">
        <v>36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52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53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54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55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54</v>
      </c>
      <c r="AI60" s="43"/>
      <c r="AJ60" s="43"/>
      <c r="AK60" s="43"/>
      <c r="AL60" s="43"/>
      <c r="AM60" s="65" t="s">
        <v>55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56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57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54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55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54</v>
      </c>
      <c r="AI75" s="43"/>
      <c r="AJ75" s="43"/>
      <c r="AK75" s="43"/>
      <c r="AL75" s="43"/>
      <c r="AM75" s="65" t="s">
        <v>55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58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090721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Merta, Sobotín-oprava koryta toku ř.km 4,220-5,614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Sobotín, Merta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9. 7. 2021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Povodí Moravy, s.p.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SAFETY PRO s.r.o</v>
      </c>
      <c r="AN89" s="72"/>
      <c r="AO89" s="72"/>
      <c r="AP89" s="72"/>
      <c r="AQ89" s="41"/>
      <c r="AR89" s="45"/>
      <c r="AS89" s="82" t="s">
        <v>59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37</v>
      </c>
      <c r="AJ90" s="41"/>
      <c r="AK90" s="41"/>
      <c r="AL90" s="41"/>
      <c r="AM90" s="81" t="str">
        <f>IF(E20="","",E20)</f>
        <v>SAFETY PRO s.r.o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60</v>
      </c>
      <c r="D92" s="95"/>
      <c r="E92" s="95"/>
      <c r="F92" s="95"/>
      <c r="G92" s="95"/>
      <c r="H92" s="96"/>
      <c r="I92" s="97" t="s">
        <v>61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62</v>
      </c>
      <c r="AH92" s="95"/>
      <c r="AI92" s="95"/>
      <c r="AJ92" s="95"/>
      <c r="AK92" s="95"/>
      <c r="AL92" s="95"/>
      <c r="AM92" s="95"/>
      <c r="AN92" s="97" t="s">
        <v>63</v>
      </c>
      <c r="AO92" s="95"/>
      <c r="AP92" s="99"/>
      <c r="AQ92" s="100" t="s">
        <v>64</v>
      </c>
      <c r="AR92" s="45"/>
      <c r="AS92" s="101" t="s">
        <v>65</v>
      </c>
      <c r="AT92" s="102" t="s">
        <v>66</v>
      </c>
      <c r="AU92" s="102" t="s">
        <v>67</v>
      </c>
      <c r="AV92" s="102" t="s">
        <v>68</v>
      </c>
      <c r="AW92" s="102" t="s">
        <v>69</v>
      </c>
      <c r="AX92" s="102" t="s">
        <v>70</v>
      </c>
      <c r="AY92" s="102" t="s">
        <v>71</v>
      </c>
      <c r="AZ92" s="102" t="s">
        <v>72</v>
      </c>
      <c r="BA92" s="102" t="s">
        <v>73</v>
      </c>
      <c r="BB92" s="102" t="s">
        <v>74</v>
      </c>
      <c r="BC92" s="102" t="s">
        <v>75</v>
      </c>
      <c r="BD92" s="103" t="s">
        <v>76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77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ROUND(SUM(AG95:AG102),2)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ROUND(SUM(AS95:AS102),2)</f>
        <v>0</v>
      </c>
      <c r="AT94" s="115">
        <f>ROUND(SUM(AV94:AW94),2)</f>
        <v>0</v>
      </c>
      <c r="AU94" s="116">
        <f>ROUND(SUM(AU95:AU102),5)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ROUND(SUM(AZ95:AZ102),2)</f>
        <v>0</v>
      </c>
      <c r="BA94" s="115">
        <f>ROUND(SUM(BA95:BA102),2)</f>
        <v>0</v>
      </c>
      <c r="BB94" s="115">
        <f>ROUND(SUM(BB95:BB102),2)</f>
        <v>0</v>
      </c>
      <c r="BC94" s="115">
        <f>ROUND(SUM(BC95:BC102),2)</f>
        <v>0</v>
      </c>
      <c r="BD94" s="117">
        <f>ROUND(SUM(BD95:BD102),2)</f>
        <v>0</v>
      </c>
      <c r="BE94" s="6"/>
      <c r="BS94" s="118" t="s">
        <v>78</v>
      </c>
      <c r="BT94" s="118" t="s">
        <v>79</v>
      </c>
      <c r="BU94" s="119" t="s">
        <v>80</v>
      </c>
      <c r="BV94" s="118" t="s">
        <v>81</v>
      </c>
      <c r="BW94" s="118" t="s">
        <v>5</v>
      </c>
      <c r="BX94" s="118" t="s">
        <v>82</v>
      </c>
      <c r="CL94" s="118" t="s">
        <v>1</v>
      </c>
    </row>
    <row r="95" s="7" customFormat="1" ht="16.5" customHeight="1">
      <c r="A95" s="120" t="s">
        <v>83</v>
      </c>
      <c r="B95" s="121"/>
      <c r="C95" s="122"/>
      <c r="D95" s="123" t="s">
        <v>84</v>
      </c>
      <c r="E95" s="123"/>
      <c r="F95" s="123"/>
      <c r="G95" s="123"/>
      <c r="H95" s="123"/>
      <c r="I95" s="124"/>
      <c r="J95" s="123" t="s">
        <v>85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00 - Vedlejší rozpočto...'!J30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86</v>
      </c>
      <c r="AR95" s="127"/>
      <c r="AS95" s="128">
        <v>0</v>
      </c>
      <c r="AT95" s="129">
        <f>ROUND(SUM(AV95:AW95),2)</f>
        <v>0</v>
      </c>
      <c r="AU95" s="130">
        <f>'SO 00 - Vedlejší rozpočto...'!P122</f>
        <v>0</v>
      </c>
      <c r="AV95" s="129">
        <f>'SO 00 - Vedlejší rozpočto...'!J33</f>
        <v>0</v>
      </c>
      <c r="AW95" s="129">
        <f>'SO 00 - Vedlejší rozpočto...'!J34</f>
        <v>0</v>
      </c>
      <c r="AX95" s="129">
        <f>'SO 00 - Vedlejší rozpočto...'!J35</f>
        <v>0</v>
      </c>
      <c r="AY95" s="129">
        <f>'SO 00 - Vedlejší rozpočto...'!J36</f>
        <v>0</v>
      </c>
      <c r="AZ95" s="129">
        <f>'SO 00 - Vedlejší rozpočto...'!F33</f>
        <v>0</v>
      </c>
      <c r="BA95" s="129">
        <f>'SO 00 - Vedlejší rozpočto...'!F34</f>
        <v>0</v>
      </c>
      <c r="BB95" s="129">
        <f>'SO 00 - Vedlejší rozpočto...'!F35</f>
        <v>0</v>
      </c>
      <c r="BC95" s="129">
        <f>'SO 00 - Vedlejší rozpočto...'!F36</f>
        <v>0</v>
      </c>
      <c r="BD95" s="131">
        <f>'SO 00 - Vedlejší rozpočto...'!F37</f>
        <v>0</v>
      </c>
      <c r="BE95" s="7"/>
      <c r="BT95" s="132" t="s">
        <v>87</v>
      </c>
      <c r="BV95" s="132" t="s">
        <v>81</v>
      </c>
      <c r="BW95" s="132" t="s">
        <v>88</v>
      </c>
      <c r="BX95" s="132" t="s">
        <v>5</v>
      </c>
      <c r="CL95" s="132" t="s">
        <v>1</v>
      </c>
      <c r="CM95" s="132" t="s">
        <v>89</v>
      </c>
    </row>
    <row r="96" s="7" customFormat="1" ht="16.5" customHeight="1">
      <c r="A96" s="120" t="s">
        <v>83</v>
      </c>
      <c r="B96" s="121"/>
      <c r="C96" s="122"/>
      <c r="D96" s="123" t="s">
        <v>90</v>
      </c>
      <c r="E96" s="123"/>
      <c r="F96" s="123"/>
      <c r="G96" s="123"/>
      <c r="H96" s="123"/>
      <c r="I96" s="124"/>
      <c r="J96" s="123" t="s">
        <v>91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01 - U mostu KÚ'!J30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86</v>
      </c>
      <c r="AR96" s="127"/>
      <c r="AS96" s="128">
        <v>0</v>
      </c>
      <c r="AT96" s="129">
        <f>ROUND(SUM(AV96:AW96),2)</f>
        <v>0</v>
      </c>
      <c r="AU96" s="130">
        <f>'SO 01 - U mostu KÚ'!P122</f>
        <v>0</v>
      </c>
      <c r="AV96" s="129">
        <f>'SO 01 - U mostu KÚ'!J33</f>
        <v>0</v>
      </c>
      <c r="AW96" s="129">
        <f>'SO 01 - U mostu KÚ'!J34</f>
        <v>0</v>
      </c>
      <c r="AX96" s="129">
        <f>'SO 01 - U mostu KÚ'!J35</f>
        <v>0</v>
      </c>
      <c r="AY96" s="129">
        <f>'SO 01 - U mostu KÚ'!J36</f>
        <v>0</v>
      </c>
      <c r="AZ96" s="129">
        <f>'SO 01 - U mostu KÚ'!F33</f>
        <v>0</v>
      </c>
      <c r="BA96" s="129">
        <f>'SO 01 - U mostu KÚ'!F34</f>
        <v>0</v>
      </c>
      <c r="BB96" s="129">
        <f>'SO 01 - U mostu KÚ'!F35</f>
        <v>0</v>
      </c>
      <c r="BC96" s="129">
        <f>'SO 01 - U mostu KÚ'!F36</f>
        <v>0</v>
      </c>
      <c r="BD96" s="131">
        <f>'SO 01 - U mostu KÚ'!F37</f>
        <v>0</v>
      </c>
      <c r="BE96" s="7"/>
      <c r="BT96" s="132" t="s">
        <v>87</v>
      </c>
      <c r="BV96" s="132" t="s">
        <v>81</v>
      </c>
      <c r="BW96" s="132" t="s">
        <v>92</v>
      </c>
      <c r="BX96" s="132" t="s">
        <v>5</v>
      </c>
      <c r="CL96" s="132" t="s">
        <v>1</v>
      </c>
      <c r="CM96" s="132" t="s">
        <v>89</v>
      </c>
    </row>
    <row r="97" s="7" customFormat="1" ht="16.5" customHeight="1">
      <c r="A97" s="120" t="s">
        <v>83</v>
      </c>
      <c r="B97" s="121"/>
      <c r="C97" s="122"/>
      <c r="D97" s="123" t="s">
        <v>93</v>
      </c>
      <c r="E97" s="123"/>
      <c r="F97" s="123"/>
      <c r="G97" s="123"/>
      <c r="H97" s="123"/>
      <c r="I97" s="124"/>
      <c r="J97" s="123" t="s">
        <v>94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02 - Opevnění svahu u 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86</v>
      </c>
      <c r="AR97" s="127"/>
      <c r="AS97" s="128">
        <v>0</v>
      </c>
      <c r="AT97" s="129">
        <f>ROUND(SUM(AV97:AW97),2)</f>
        <v>0</v>
      </c>
      <c r="AU97" s="130">
        <f>'SO 02 - Opevnění svahu u ...'!P122</f>
        <v>0</v>
      </c>
      <c r="AV97" s="129">
        <f>'SO 02 - Opevnění svahu u ...'!J33</f>
        <v>0</v>
      </c>
      <c r="AW97" s="129">
        <f>'SO 02 - Opevnění svahu u ...'!J34</f>
        <v>0</v>
      </c>
      <c r="AX97" s="129">
        <f>'SO 02 - Opevnění svahu u ...'!J35</f>
        <v>0</v>
      </c>
      <c r="AY97" s="129">
        <f>'SO 02 - Opevnění svahu u ...'!J36</f>
        <v>0</v>
      </c>
      <c r="AZ97" s="129">
        <f>'SO 02 - Opevnění svahu u ...'!F33</f>
        <v>0</v>
      </c>
      <c r="BA97" s="129">
        <f>'SO 02 - Opevnění svahu u ...'!F34</f>
        <v>0</v>
      </c>
      <c r="BB97" s="129">
        <f>'SO 02 - Opevnění svahu u ...'!F35</f>
        <v>0</v>
      </c>
      <c r="BC97" s="129">
        <f>'SO 02 - Opevnění svahu u ...'!F36</f>
        <v>0</v>
      </c>
      <c r="BD97" s="131">
        <f>'SO 02 - Opevnění svahu u ...'!F37</f>
        <v>0</v>
      </c>
      <c r="BE97" s="7"/>
      <c r="BT97" s="132" t="s">
        <v>87</v>
      </c>
      <c r="BV97" s="132" t="s">
        <v>81</v>
      </c>
      <c r="BW97" s="132" t="s">
        <v>95</v>
      </c>
      <c r="BX97" s="132" t="s">
        <v>5</v>
      </c>
      <c r="CL97" s="132" t="s">
        <v>1</v>
      </c>
      <c r="CM97" s="132" t="s">
        <v>89</v>
      </c>
    </row>
    <row r="98" s="7" customFormat="1" ht="16.5" customHeight="1">
      <c r="A98" s="120" t="s">
        <v>83</v>
      </c>
      <c r="B98" s="121"/>
      <c r="C98" s="122"/>
      <c r="D98" s="123" t="s">
        <v>96</v>
      </c>
      <c r="E98" s="123"/>
      <c r="F98" s="123"/>
      <c r="G98" s="123"/>
      <c r="H98" s="123"/>
      <c r="I98" s="124"/>
      <c r="J98" s="123" t="s">
        <v>97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03 - poškození prahů'!J30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86</v>
      </c>
      <c r="AR98" s="127"/>
      <c r="AS98" s="128">
        <v>0</v>
      </c>
      <c r="AT98" s="129">
        <f>ROUND(SUM(AV98:AW98),2)</f>
        <v>0</v>
      </c>
      <c r="AU98" s="130">
        <f>'SO 03 - poškození prahů'!P123</f>
        <v>0</v>
      </c>
      <c r="AV98" s="129">
        <f>'SO 03 - poškození prahů'!J33</f>
        <v>0</v>
      </c>
      <c r="AW98" s="129">
        <f>'SO 03 - poškození prahů'!J34</f>
        <v>0</v>
      </c>
      <c r="AX98" s="129">
        <f>'SO 03 - poškození prahů'!J35</f>
        <v>0</v>
      </c>
      <c r="AY98" s="129">
        <f>'SO 03 - poškození prahů'!J36</f>
        <v>0</v>
      </c>
      <c r="AZ98" s="129">
        <f>'SO 03 - poškození prahů'!F33</f>
        <v>0</v>
      </c>
      <c r="BA98" s="129">
        <f>'SO 03 - poškození prahů'!F34</f>
        <v>0</v>
      </c>
      <c r="BB98" s="129">
        <f>'SO 03 - poškození prahů'!F35</f>
        <v>0</v>
      </c>
      <c r="BC98" s="129">
        <f>'SO 03 - poškození prahů'!F36</f>
        <v>0</v>
      </c>
      <c r="BD98" s="131">
        <f>'SO 03 - poškození prahů'!F37</f>
        <v>0</v>
      </c>
      <c r="BE98" s="7"/>
      <c r="BT98" s="132" t="s">
        <v>87</v>
      </c>
      <c r="BV98" s="132" t="s">
        <v>81</v>
      </c>
      <c r="BW98" s="132" t="s">
        <v>98</v>
      </c>
      <c r="BX98" s="132" t="s">
        <v>5</v>
      </c>
      <c r="CL98" s="132" t="s">
        <v>1</v>
      </c>
      <c r="CM98" s="132" t="s">
        <v>89</v>
      </c>
    </row>
    <row r="99" s="7" customFormat="1" ht="16.5" customHeight="1">
      <c r="A99" s="120" t="s">
        <v>83</v>
      </c>
      <c r="B99" s="121"/>
      <c r="C99" s="122"/>
      <c r="D99" s="123" t="s">
        <v>99</v>
      </c>
      <c r="E99" s="123"/>
      <c r="F99" s="123"/>
      <c r="G99" s="123"/>
      <c r="H99" s="123"/>
      <c r="I99" s="124"/>
      <c r="J99" s="123" t="s">
        <v>100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04 - PB oprava rozplav...'!J30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86</v>
      </c>
      <c r="AR99" s="127"/>
      <c r="AS99" s="128">
        <v>0</v>
      </c>
      <c r="AT99" s="129">
        <f>ROUND(SUM(AV99:AW99),2)</f>
        <v>0</v>
      </c>
      <c r="AU99" s="130">
        <f>'SO 04 - PB oprava rozplav...'!P122</f>
        <v>0</v>
      </c>
      <c r="AV99" s="129">
        <f>'SO 04 - PB oprava rozplav...'!J33</f>
        <v>0</v>
      </c>
      <c r="AW99" s="129">
        <f>'SO 04 - PB oprava rozplav...'!J34</f>
        <v>0</v>
      </c>
      <c r="AX99" s="129">
        <f>'SO 04 - PB oprava rozplav...'!J35</f>
        <v>0</v>
      </c>
      <c r="AY99" s="129">
        <f>'SO 04 - PB oprava rozplav...'!J36</f>
        <v>0</v>
      </c>
      <c r="AZ99" s="129">
        <f>'SO 04 - PB oprava rozplav...'!F33</f>
        <v>0</v>
      </c>
      <c r="BA99" s="129">
        <f>'SO 04 - PB oprava rozplav...'!F34</f>
        <v>0</v>
      </c>
      <c r="BB99" s="129">
        <f>'SO 04 - PB oprava rozplav...'!F35</f>
        <v>0</v>
      </c>
      <c r="BC99" s="129">
        <f>'SO 04 - PB oprava rozplav...'!F36</f>
        <v>0</v>
      </c>
      <c r="BD99" s="131">
        <f>'SO 04 - PB oprava rozplav...'!F37</f>
        <v>0</v>
      </c>
      <c r="BE99" s="7"/>
      <c r="BT99" s="132" t="s">
        <v>87</v>
      </c>
      <c r="BV99" s="132" t="s">
        <v>81</v>
      </c>
      <c r="BW99" s="132" t="s">
        <v>101</v>
      </c>
      <c r="BX99" s="132" t="s">
        <v>5</v>
      </c>
      <c r="CL99" s="132" t="s">
        <v>1</v>
      </c>
      <c r="CM99" s="132" t="s">
        <v>89</v>
      </c>
    </row>
    <row r="100" s="7" customFormat="1" ht="16.5" customHeight="1">
      <c r="A100" s="120" t="s">
        <v>83</v>
      </c>
      <c r="B100" s="121"/>
      <c r="C100" s="122"/>
      <c r="D100" s="123" t="s">
        <v>102</v>
      </c>
      <c r="E100" s="123"/>
      <c r="F100" s="123"/>
      <c r="G100" s="123"/>
      <c r="H100" s="123"/>
      <c r="I100" s="124"/>
      <c r="J100" s="123" t="s">
        <v>103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'SO 05 - PB nátrž 20 m'!J30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86</v>
      </c>
      <c r="AR100" s="127"/>
      <c r="AS100" s="128">
        <v>0</v>
      </c>
      <c r="AT100" s="129">
        <f>ROUND(SUM(AV100:AW100),2)</f>
        <v>0</v>
      </c>
      <c r="AU100" s="130">
        <f>'SO 05 - PB nátrž 20 m'!P122</f>
        <v>0</v>
      </c>
      <c r="AV100" s="129">
        <f>'SO 05 - PB nátrž 20 m'!J33</f>
        <v>0</v>
      </c>
      <c r="AW100" s="129">
        <f>'SO 05 - PB nátrž 20 m'!J34</f>
        <v>0</v>
      </c>
      <c r="AX100" s="129">
        <f>'SO 05 - PB nátrž 20 m'!J35</f>
        <v>0</v>
      </c>
      <c r="AY100" s="129">
        <f>'SO 05 - PB nátrž 20 m'!J36</f>
        <v>0</v>
      </c>
      <c r="AZ100" s="129">
        <f>'SO 05 - PB nátrž 20 m'!F33</f>
        <v>0</v>
      </c>
      <c r="BA100" s="129">
        <f>'SO 05 - PB nátrž 20 m'!F34</f>
        <v>0</v>
      </c>
      <c r="BB100" s="129">
        <f>'SO 05 - PB nátrž 20 m'!F35</f>
        <v>0</v>
      </c>
      <c r="BC100" s="129">
        <f>'SO 05 - PB nátrž 20 m'!F36</f>
        <v>0</v>
      </c>
      <c r="BD100" s="131">
        <f>'SO 05 - PB nátrž 20 m'!F37</f>
        <v>0</v>
      </c>
      <c r="BE100" s="7"/>
      <c r="BT100" s="132" t="s">
        <v>87</v>
      </c>
      <c r="BV100" s="132" t="s">
        <v>81</v>
      </c>
      <c r="BW100" s="132" t="s">
        <v>104</v>
      </c>
      <c r="BX100" s="132" t="s">
        <v>5</v>
      </c>
      <c r="CL100" s="132" t="s">
        <v>1</v>
      </c>
      <c r="CM100" s="132" t="s">
        <v>89</v>
      </c>
    </row>
    <row r="101" s="7" customFormat="1" ht="16.5" customHeight="1">
      <c r="A101" s="120" t="s">
        <v>83</v>
      </c>
      <c r="B101" s="121"/>
      <c r="C101" s="122"/>
      <c r="D101" s="123" t="s">
        <v>105</v>
      </c>
      <c r="E101" s="123"/>
      <c r="F101" s="123"/>
      <c r="G101" s="123"/>
      <c r="H101" s="123"/>
      <c r="I101" s="124"/>
      <c r="J101" s="123" t="s">
        <v>106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'SO 06 - PB + LB rozplaven...'!J30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86</v>
      </c>
      <c r="AR101" s="127"/>
      <c r="AS101" s="128">
        <v>0</v>
      </c>
      <c r="AT101" s="129">
        <f>ROUND(SUM(AV101:AW101),2)</f>
        <v>0</v>
      </c>
      <c r="AU101" s="130">
        <f>'SO 06 - PB + LB rozplaven...'!P122</f>
        <v>0</v>
      </c>
      <c r="AV101" s="129">
        <f>'SO 06 - PB + LB rozplaven...'!J33</f>
        <v>0</v>
      </c>
      <c r="AW101" s="129">
        <f>'SO 06 - PB + LB rozplaven...'!J34</f>
        <v>0</v>
      </c>
      <c r="AX101" s="129">
        <f>'SO 06 - PB + LB rozplaven...'!J35</f>
        <v>0</v>
      </c>
      <c r="AY101" s="129">
        <f>'SO 06 - PB + LB rozplaven...'!J36</f>
        <v>0</v>
      </c>
      <c r="AZ101" s="129">
        <f>'SO 06 - PB + LB rozplaven...'!F33</f>
        <v>0</v>
      </c>
      <c r="BA101" s="129">
        <f>'SO 06 - PB + LB rozplaven...'!F34</f>
        <v>0</v>
      </c>
      <c r="BB101" s="129">
        <f>'SO 06 - PB + LB rozplaven...'!F35</f>
        <v>0</v>
      </c>
      <c r="BC101" s="129">
        <f>'SO 06 - PB + LB rozplaven...'!F36</f>
        <v>0</v>
      </c>
      <c r="BD101" s="131">
        <f>'SO 06 - PB + LB rozplaven...'!F37</f>
        <v>0</v>
      </c>
      <c r="BE101" s="7"/>
      <c r="BT101" s="132" t="s">
        <v>87</v>
      </c>
      <c r="BV101" s="132" t="s">
        <v>81</v>
      </c>
      <c r="BW101" s="132" t="s">
        <v>107</v>
      </c>
      <c r="BX101" s="132" t="s">
        <v>5</v>
      </c>
      <c r="CL101" s="132" t="s">
        <v>1</v>
      </c>
      <c r="CM101" s="132" t="s">
        <v>89</v>
      </c>
    </row>
    <row r="102" s="7" customFormat="1" ht="16.5" customHeight="1">
      <c r="A102" s="120" t="s">
        <v>83</v>
      </c>
      <c r="B102" s="121"/>
      <c r="C102" s="122"/>
      <c r="D102" s="123" t="s">
        <v>108</v>
      </c>
      <c r="E102" s="123"/>
      <c r="F102" s="123"/>
      <c r="G102" s="123"/>
      <c r="H102" s="123"/>
      <c r="I102" s="124"/>
      <c r="J102" s="123" t="s">
        <v>109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'SO 07 - PB + LB rozplaven...'!J30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86</v>
      </c>
      <c r="AR102" s="127"/>
      <c r="AS102" s="133">
        <v>0</v>
      </c>
      <c r="AT102" s="134">
        <f>ROUND(SUM(AV102:AW102),2)</f>
        <v>0</v>
      </c>
      <c r="AU102" s="135">
        <f>'SO 07 - PB + LB rozplaven...'!P122</f>
        <v>0</v>
      </c>
      <c r="AV102" s="134">
        <f>'SO 07 - PB + LB rozplaven...'!J33</f>
        <v>0</v>
      </c>
      <c r="AW102" s="134">
        <f>'SO 07 - PB + LB rozplaven...'!J34</f>
        <v>0</v>
      </c>
      <c r="AX102" s="134">
        <f>'SO 07 - PB + LB rozplaven...'!J35</f>
        <v>0</v>
      </c>
      <c r="AY102" s="134">
        <f>'SO 07 - PB + LB rozplaven...'!J36</f>
        <v>0</v>
      </c>
      <c r="AZ102" s="134">
        <f>'SO 07 - PB + LB rozplaven...'!F33</f>
        <v>0</v>
      </c>
      <c r="BA102" s="134">
        <f>'SO 07 - PB + LB rozplaven...'!F34</f>
        <v>0</v>
      </c>
      <c r="BB102" s="134">
        <f>'SO 07 - PB + LB rozplaven...'!F35</f>
        <v>0</v>
      </c>
      <c r="BC102" s="134">
        <f>'SO 07 - PB + LB rozplaven...'!F36</f>
        <v>0</v>
      </c>
      <c r="BD102" s="136">
        <f>'SO 07 - PB + LB rozplaven...'!F37</f>
        <v>0</v>
      </c>
      <c r="BE102" s="7"/>
      <c r="BT102" s="132" t="s">
        <v>87</v>
      </c>
      <c r="BV102" s="132" t="s">
        <v>81</v>
      </c>
      <c r="BW102" s="132" t="s">
        <v>110</v>
      </c>
      <c r="BX102" s="132" t="s">
        <v>5</v>
      </c>
      <c r="CL102" s="132" t="s">
        <v>1</v>
      </c>
      <c r="CM102" s="132" t="s">
        <v>89</v>
      </c>
    </row>
    <row r="103" s="2" customFormat="1" ht="30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</sheetData>
  <sheetProtection sheet="1" formatColumns="0" formatRows="0" objects="1" scenarios="1" spinCount="100000" saltValue="GooW3fS7Z34LFCRjkNoFH4kpn5Opjiytk+xXnZLIgAlrTRDBIkEcr+Mp3RN1Ooro4g+VpqbEyBVYjsA1H7xTOg==" hashValue="e7Fzx6Eu54hEEOT+aNtvOe74IOEI51wZowNCIpRYElJrKnPmq1y0rx6W7uygkS76yxC+lyMMZk8xGUq/fsPDzA==" algorithmName="SHA-512" password="CC35"/>
  <mergeCells count="70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 - Vedlejší rozpočto...'!C2" display="/"/>
    <hyperlink ref="A96" location="'SO 01 - U mostu KÚ'!C2" display="/"/>
    <hyperlink ref="A97" location="'SO 02 - Opevnění svahu u ...'!C2" display="/"/>
    <hyperlink ref="A98" location="'SO 03 - poškození prahů'!C2" display="/"/>
    <hyperlink ref="A99" location="'SO 04 - PB oprava rozplav...'!C2" display="/"/>
    <hyperlink ref="A100" location="'SO 05 - PB nátrž 20 m'!C2" display="/"/>
    <hyperlink ref="A101" location="'SO 06 - PB + LB rozplaven...'!C2" display="/"/>
    <hyperlink ref="A102" location="'SO 07 - PB + LB rozplave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Merta, Sobotín-oprava koryta toku ř.km 4,220-5,614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113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114</v>
      </c>
      <c r="G12" s="39"/>
      <c r="H12" s="39"/>
      <c r="I12" s="141" t="s">
        <v>22</v>
      </c>
      <c r="J12" s="145" t="str">
        <f>'Rekapitulace stavby'!AN8</f>
        <v>9. 7. 2021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115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>28571690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SAFETY PRO s.r.o</v>
      </c>
      <c r="F21" s="39"/>
      <c r="G21" s="39"/>
      <c r="H21" s="39"/>
      <c r="I21" s="141" t="s">
        <v>28</v>
      </c>
      <c r="J21" s="144" t="str">
        <f>IF('Rekapitulace stavby'!AN17="","",'Rekapitulace stavby'!AN17)</f>
        <v>CZ28571690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116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ROUND((SUM(BE122:BE154)),  2)</f>
        <v>0</v>
      </c>
      <c r="G33" s="39"/>
      <c r="H33" s="39"/>
      <c r="I33" s="156">
        <v>0.20999999999999999</v>
      </c>
      <c r="J33" s="155">
        <f>ROUND(((SUM(BE122:BE154))*I33),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ROUND((SUM(BF122:BF154)),  2)</f>
        <v>0</v>
      </c>
      <c r="G34" s="39"/>
      <c r="H34" s="39"/>
      <c r="I34" s="156">
        <v>0.14999999999999999</v>
      </c>
      <c r="J34" s="155">
        <f>ROUND(((SUM(BF122:BF154))*I34),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ROUND((SUM(BG122:BG154)),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ROUND((SUM(BH122:BH154)),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ROUND((SUM(BI122:BI154)),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Merta, Sobotín-oprava koryta toku ř.km 4,220-5,614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00 - Vedlejší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Sobotín</v>
      </c>
      <c r="G89" s="41"/>
      <c r="H89" s="41"/>
      <c r="I89" s="33" t="s">
        <v>22</v>
      </c>
      <c r="J89" s="80" t="str">
        <f>IF(J12="","",J12)</f>
        <v>9. 7. 2021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PMO Moravy</v>
      </c>
      <c r="G91" s="41"/>
      <c r="H91" s="41"/>
      <c r="I91" s="33" t="s">
        <v>32</v>
      </c>
      <c r="J91" s="37" t="str">
        <f>E21</f>
        <v>SAFETY PRO s.r.o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Slavek Šiška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122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123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124</v>
      </c>
      <c r="E99" s="189"/>
      <c r="F99" s="189"/>
      <c r="G99" s="189"/>
      <c r="H99" s="189"/>
      <c r="I99" s="189"/>
      <c r="J99" s="190">
        <f>J132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125</v>
      </c>
      <c r="E100" s="189"/>
      <c r="F100" s="189"/>
      <c r="G100" s="189"/>
      <c r="H100" s="189"/>
      <c r="I100" s="189"/>
      <c r="J100" s="190">
        <f>J134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126</v>
      </c>
      <c r="E101" s="189"/>
      <c r="F101" s="189"/>
      <c r="G101" s="189"/>
      <c r="H101" s="189"/>
      <c r="I101" s="189"/>
      <c r="J101" s="190">
        <f>J140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127</v>
      </c>
      <c r="E102" s="189"/>
      <c r="F102" s="189"/>
      <c r="G102" s="189"/>
      <c r="H102" s="189"/>
      <c r="I102" s="189"/>
      <c r="J102" s="190">
        <f>J142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Merta, Sobotín-oprava koryta toku ř.km 4,220-5,614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00 - Vedlejší rozpočtové náklady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Sobotín</v>
      </c>
      <c r="G116" s="41"/>
      <c r="H116" s="41"/>
      <c r="I116" s="33" t="s">
        <v>22</v>
      </c>
      <c r="J116" s="80" t="str">
        <f>IF(J12="","",J12)</f>
        <v>9. 7. 2021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PMO Moravy</v>
      </c>
      <c r="G118" s="41"/>
      <c r="H118" s="41"/>
      <c r="I118" s="33" t="s">
        <v>32</v>
      </c>
      <c r="J118" s="37" t="str">
        <f>E21</f>
        <v>SAFETY PRO s.r.o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37</v>
      </c>
      <c r="J119" s="37" t="str">
        <f>E24</f>
        <v>Slavek Šiška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129</v>
      </c>
      <c r="D121" s="195" t="s">
        <v>64</v>
      </c>
      <c r="E121" s="195" t="s">
        <v>60</v>
      </c>
      <c r="F121" s="195" t="s">
        <v>61</v>
      </c>
      <c r="G121" s="195" t="s">
        <v>130</v>
      </c>
      <c r="H121" s="195" t="s">
        <v>131</v>
      </c>
      <c r="I121" s="195" t="s">
        <v>132</v>
      </c>
      <c r="J121" s="195" t="s">
        <v>119</v>
      </c>
      <c r="K121" s="196" t="s">
        <v>133</v>
      </c>
      <c r="L121" s="197"/>
      <c r="M121" s="101" t="s">
        <v>1</v>
      </c>
      <c r="N121" s="102" t="s">
        <v>43</v>
      </c>
      <c r="O121" s="102" t="s">
        <v>134</v>
      </c>
      <c r="P121" s="102" t="s">
        <v>135</v>
      </c>
      <c r="Q121" s="102" t="s">
        <v>136</v>
      </c>
      <c r="R121" s="102" t="s">
        <v>137</v>
      </c>
      <c r="S121" s="102" t="s">
        <v>138</v>
      </c>
      <c r="T121" s="103" t="s">
        <v>139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140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80</v>
      </c>
      <c r="S122" s="105"/>
      <c r="T122" s="201">
        <f>T123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78</v>
      </c>
      <c r="AU122" s="18" t="s">
        <v>121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78</v>
      </c>
      <c r="E123" s="206" t="s">
        <v>141</v>
      </c>
      <c r="F123" s="206" t="s">
        <v>85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P124+P132+P134+P140+P142</f>
        <v>0</v>
      </c>
      <c r="Q123" s="211"/>
      <c r="R123" s="212">
        <f>R124+R132+R134+R140+R142</f>
        <v>80</v>
      </c>
      <c r="S123" s="211"/>
      <c r="T123" s="213">
        <f>T124+T132+T134+T140+T142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142</v>
      </c>
      <c r="AT123" s="215" t="s">
        <v>78</v>
      </c>
      <c r="AU123" s="215" t="s">
        <v>79</v>
      </c>
      <c r="AY123" s="214" t="s">
        <v>143</v>
      </c>
      <c r="BK123" s="216">
        <f>BK124+BK132+BK134+BK140+BK142</f>
        <v>0</v>
      </c>
    </row>
    <row r="124" s="12" customFormat="1" ht="22.8" customHeight="1">
      <c r="A124" s="12"/>
      <c r="B124" s="203"/>
      <c r="C124" s="204"/>
      <c r="D124" s="205" t="s">
        <v>78</v>
      </c>
      <c r="E124" s="217" t="s">
        <v>144</v>
      </c>
      <c r="F124" s="217" t="s">
        <v>145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SUM(P125:P131)</f>
        <v>0</v>
      </c>
      <c r="Q124" s="211"/>
      <c r="R124" s="212">
        <f>SUM(R125:R131)</f>
        <v>0</v>
      </c>
      <c r="S124" s="211"/>
      <c r="T124" s="213">
        <f>SUM(T125:T131)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142</v>
      </c>
      <c r="AT124" s="215" t="s">
        <v>78</v>
      </c>
      <c r="AU124" s="215" t="s">
        <v>87</v>
      </c>
      <c r="AY124" s="214" t="s">
        <v>143</v>
      </c>
      <c r="BK124" s="216">
        <f>SUM(BK125:BK131)</f>
        <v>0</v>
      </c>
    </row>
    <row r="125" s="2" customFormat="1" ht="14.4" customHeight="1">
      <c r="A125" s="39"/>
      <c r="B125" s="40"/>
      <c r="C125" s="219" t="s">
        <v>87</v>
      </c>
      <c r="D125" s="219" t="s">
        <v>146</v>
      </c>
      <c r="E125" s="220" t="s">
        <v>147</v>
      </c>
      <c r="F125" s="221" t="s">
        <v>148</v>
      </c>
      <c r="G125" s="222" t="s">
        <v>149</v>
      </c>
      <c r="H125" s="223">
        <v>1</v>
      </c>
      <c r="I125" s="224"/>
      <c r="J125" s="225">
        <f>ROUND(I125*H125,2)</f>
        <v>0</v>
      </c>
      <c r="K125" s="221" t="s">
        <v>150</v>
      </c>
      <c r="L125" s="45"/>
      <c r="M125" s="226" t="s">
        <v>1</v>
      </c>
      <c r="N125" s="227" t="s">
        <v>44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151</v>
      </c>
      <c r="AT125" s="230" t="s">
        <v>146</v>
      </c>
      <c r="AU125" s="230" t="s">
        <v>89</v>
      </c>
      <c r="AY125" s="18" t="s">
        <v>143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87</v>
      </c>
      <c r="BK125" s="231">
        <f>ROUND(I125*H125,2)</f>
        <v>0</v>
      </c>
      <c r="BL125" s="18" t="s">
        <v>151</v>
      </c>
      <c r="BM125" s="230" t="s">
        <v>152</v>
      </c>
    </row>
    <row r="126" s="2" customFormat="1" ht="14.4" customHeight="1">
      <c r="A126" s="39"/>
      <c r="B126" s="40"/>
      <c r="C126" s="219" t="s">
        <v>89</v>
      </c>
      <c r="D126" s="219" t="s">
        <v>146</v>
      </c>
      <c r="E126" s="220" t="s">
        <v>153</v>
      </c>
      <c r="F126" s="221" t="s">
        <v>154</v>
      </c>
      <c r="G126" s="222" t="s">
        <v>149</v>
      </c>
      <c r="H126" s="223">
        <v>1</v>
      </c>
      <c r="I126" s="224"/>
      <c r="J126" s="225">
        <f>ROUND(I126*H126,2)</f>
        <v>0</v>
      </c>
      <c r="K126" s="221" t="s">
        <v>150</v>
      </c>
      <c r="L126" s="45"/>
      <c r="M126" s="226" t="s">
        <v>1</v>
      </c>
      <c r="N126" s="227" t="s">
        <v>44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151</v>
      </c>
      <c r="AT126" s="230" t="s">
        <v>146</v>
      </c>
      <c r="AU126" s="230" t="s">
        <v>89</v>
      </c>
      <c r="AY126" s="18" t="s">
        <v>143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87</v>
      </c>
      <c r="BK126" s="231">
        <f>ROUND(I126*H126,2)</f>
        <v>0</v>
      </c>
      <c r="BL126" s="18" t="s">
        <v>151</v>
      </c>
      <c r="BM126" s="230" t="s">
        <v>155</v>
      </c>
    </row>
    <row r="127" s="2" customFormat="1" ht="24.15" customHeight="1">
      <c r="A127" s="39"/>
      <c r="B127" s="40"/>
      <c r="C127" s="219" t="s">
        <v>156</v>
      </c>
      <c r="D127" s="219" t="s">
        <v>146</v>
      </c>
      <c r="E127" s="220" t="s">
        <v>157</v>
      </c>
      <c r="F127" s="221" t="s">
        <v>158</v>
      </c>
      <c r="G127" s="222" t="s">
        <v>149</v>
      </c>
      <c r="H127" s="223">
        <v>1</v>
      </c>
      <c r="I127" s="224"/>
      <c r="J127" s="225">
        <f>ROUND(I127*H127,2)</f>
        <v>0</v>
      </c>
      <c r="K127" s="221" t="s">
        <v>150</v>
      </c>
      <c r="L127" s="45"/>
      <c r="M127" s="226" t="s">
        <v>1</v>
      </c>
      <c r="N127" s="227" t="s">
        <v>44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151</v>
      </c>
      <c r="AT127" s="230" t="s">
        <v>146</v>
      </c>
      <c r="AU127" s="230" t="s">
        <v>89</v>
      </c>
      <c r="AY127" s="18" t="s">
        <v>143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87</v>
      </c>
      <c r="BK127" s="231">
        <f>ROUND(I127*H127,2)</f>
        <v>0</v>
      </c>
      <c r="BL127" s="18" t="s">
        <v>151</v>
      </c>
      <c r="BM127" s="230" t="s">
        <v>159</v>
      </c>
    </row>
    <row r="128" s="2" customFormat="1" ht="14.4" customHeight="1">
      <c r="A128" s="39"/>
      <c r="B128" s="40"/>
      <c r="C128" s="219" t="s">
        <v>160</v>
      </c>
      <c r="D128" s="219" t="s">
        <v>146</v>
      </c>
      <c r="E128" s="220" t="s">
        <v>161</v>
      </c>
      <c r="F128" s="221" t="s">
        <v>162</v>
      </c>
      <c r="G128" s="222" t="s">
        <v>149</v>
      </c>
      <c r="H128" s="223">
        <v>1</v>
      </c>
      <c r="I128" s="224"/>
      <c r="J128" s="225">
        <f>ROUND(I128*H128,2)</f>
        <v>0</v>
      </c>
      <c r="K128" s="221" t="s">
        <v>150</v>
      </c>
      <c r="L128" s="45"/>
      <c r="M128" s="226" t="s">
        <v>1</v>
      </c>
      <c r="N128" s="227" t="s">
        <v>44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151</v>
      </c>
      <c r="AT128" s="230" t="s">
        <v>146</v>
      </c>
      <c r="AU128" s="230" t="s">
        <v>89</v>
      </c>
      <c r="AY128" s="18" t="s">
        <v>143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87</v>
      </c>
      <c r="BK128" s="231">
        <f>ROUND(I128*H128,2)</f>
        <v>0</v>
      </c>
      <c r="BL128" s="18" t="s">
        <v>151</v>
      </c>
      <c r="BM128" s="230" t="s">
        <v>163</v>
      </c>
    </row>
    <row r="129" s="2" customFormat="1" ht="24.15" customHeight="1">
      <c r="A129" s="39"/>
      <c r="B129" s="40"/>
      <c r="C129" s="219" t="s">
        <v>142</v>
      </c>
      <c r="D129" s="219" t="s">
        <v>146</v>
      </c>
      <c r="E129" s="220" t="s">
        <v>164</v>
      </c>
      <c r="F129" s="221" t="s">
        <v>165</v>
      </c>
      <c r="G129" s="222" t="s">
        <v>149</v>
      </c>
      <c r="H129" s="223">
        <v>1</v>
      </c>
      <c r="I129" s="224"/>
      <c r="J129" s="225">
        <f>ROUND(I129*H129,2)</f>
        <v>0</v>
      </c>
      <c r="K129" s="221" t="s">
        <v>150</v>
      </c>
      <c r="L129" s="45"/>
      <c r="M129" s="226" t="s">
        <v>1</v>
      </c>
      <c r="N129" s="227" t="s">
        <v>44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151</v>
      </c>
      <c r="AT129" s="230" t="s">
        <v>146</v>
      </c>
      <c r="AU129" s="230" t="s">
        <v>89</v>
      </c>
      <c r="AY129" s="18" t="s">
        <v>143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87</v>
      </c>
      <c r="BK129" s="231">
        <f>ROUND(I129*H129,2)</f>
        <v>0</v>
      </c>
      <c r="BL129" s="18" t="s">
        <v>151</v>
      </c>
      <c r="BM129" s="230" t="s">
        <v>166</v>
      </c>
    </row>
    <row r="130" s="2" customFormat="1" ht="14.4" customHeight="1">
      <c r="A130" s="39"/>
      <c r="B130" s="40"/>
      <c r="C130" s="219" t="s">
        <v>167</v>
      </c>
      <c r="D130" s="219" t="s">
        <v>146</v>
      </c>
      <c r="E130" s="220" t="s">
        <v>168</v>
      </c>
      <c r="F130" s="221" t="s">
        <v>169</v>
      </c>
      <c r="G130" s="222" t="s">
        <v>149</v>
      </c>
      <c r="H130" s="223">
        <v>1</v>
      </c>
      <c r="I130" s="224"/>
      <c r="J130" s="225">
        <f>ROUND(I130*H130,2)</f>
        <v>0</v>
      </c>
      <c r="K130" s="221" t="s">
        <v>150</v>
      </c>
      <c r="L130" s="45"/>
      <c r="M130" s="226" t="s">
        <v>1</v>
      </c>
      <c r="N130" s="227" t="s">
        <v>44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151</v>
      </c>
      <c r="AT130" s="230" t="s">
        <v>146</v>
      </c>
      <c r="AU130" s="230" t="s">
        <v>89</v>
      </c>
      <c r="AY130" s="18" t="s">
        <v>143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87</v>
      </c>
      <c r="BK130" s="231">
        <f>ROUND(I130*H130,2)</f>
        <v>0</v>
      </c>
      <c r="BL130" s="18" t="s">
        <v>151</v>
      </c>
      <c r="BM130" s="230" t="s">
        <v>170</v>
      </c>
    </row>
    <row r="131" s="2" customFormat="1" ht="14.4" customHeight="1">
      <c r="A131" s="39"/>
      <c r="B131" s="40"/>
      <c r="C131" s="219" t="s">
        <v>171</v>
      </c>
      <c r="D131" s="219" t="s">
        <v>146</v>
      </c>
      <c r="E131" s="220" t="s">
        <v>172</v>
      </c>
      <c r="F131" s="221" t="s">
        <v>173</v>
      </c>
      <c r="G131" s="222" t="s">
        <v>149</v>
      </c>
      <c r="H131" s="223">
        <v>1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44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151</v>
      </c>
      <c r="AT131" s="230" t="s">
        <v>146</v>
      </c>
      <c r="AU131" s="230" t="s">
        <v>89</v>
      </c>
      <c r="AY131" s="18" t="s">
        <v>143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87</v>
      </c>
      <c r="BK131" s="231">
        <f>ROUND(I131*H131,2)</f>
        <v>0</v>
      </c>
      <c r="BL131" s="18" t="s">
        <v>151</v>
      </c>
      <c r="BM131" s="230" t="s">
        <v>174</v>
      </c>
    </row>
    <row r="132" s="12" customFormat="1" ht="22.8" customHeight="1">
      <c r="A132" s="12"/>
      <c r="B132" s="203"/>
      <c r="C132" s="204"/>
      <c r="D132" s="205" t="s">
        <v>78</v>
      </c>
      <c r="E132" s="217" t="s">
        <v>175</v>
      </c>
      <c r="F132" s="217" t="s">
        <v>176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P133</f>
        <v>0</v>
      </c>
      <c r="Q132" s="211"/>
      <c r="R132" s="212">
        <f>R133</f>
        <v>0</v>
      </c>
      <c r="S132" s="211"/>
      <c r="T132" s="213">
        <f>T133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142</v>
      </c>
      <c r="AT132" s="215" t="s">
        <v>78</v>
      </c>
      <c r="AU132" s="215" t="s">
        <v>87</v>
      </c>
      <c r="AY132" s="214" t="s">
        <v>143</v>
      </c>
      <c r="BK132" s="216">
        <f>BK133</f>
        <v>0</v>
      </c>
    </row>
    <row r="133" s="2" customFormat="1" ht="14.4" customHeight="1">
      <c r="A133" s="39"/>
      <c r="B133" s="40"/>
      <c r="C133" s="219" t="s">
        <v>177</v>
      </c>
      <c r="D133" s="219" t="s">
        <v>146</v>
      </c>
      <c r="E133" s="220" t="s">
        <v>178</v>
      </c>
      <c r="F133" s="221" t="s">
        <v>179</v>
      </c>
      <c r="G133" s="222" t="s">
        <v>149</v>
      </c>
      <c r="H133" s="223">
        <v>1</v>
      </c>
      <c r="I133" s="224"/>
      <c r="J133" s="225">
        <f>ROUND(I133*H133,2)</f>
        <v>0</v>
      </c>
      <c r="K133" s="221" t="s">
        <v>150</v>
      </c>
      <c r="L133" s="45"/>
      <c r="M133" s="226" t="s">
        <v>1</v>
      </c>
      <c r="N133" s="227" t="s">
        <v>44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151</v>
      </c>
      <c r="AT133" s="230" t="s">
        <v>146</v>
      </c>
      <c r="AU133" s="230" t="s">
        <v>89</v>
      </c>
      <c r="AY133" s="18" t="s">
        <v>143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87</v>
      </c>
      <c r="BK133" s="231">
        <f>ROUND(I133*H133,2)</f>
        <v>0</v>
      </c>
      <c r="BL133" s="18" t="s">
        <v>151</v>
      </c>
      <c r="BM133" s="230" t="s">
        <v>180</v>
      </c>
    </row>
    <row r="134" s="12" customFormat="1" ht="22.8" customHeight="1">
      <c r="A134" s="12"/>
      <c r="B134" s="203"/>
      <c r="C134" s="204"/>
      <c r="D134" s="205" t="s">
        <v>78</v>
      </c>
      <c r="E134" s="217" t="s">
        <v>181</v>
      </c>
      <c r="F134" s="217" t="s">
        <v>182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SUM(P135:P139)</f>
        <v>0</v>
      </c>
      <c r="Q134" s="211"/>
      <c r="R134" s="212">
        <f>SUM(R135:R139)</f>
        <v>0</v>
      </c>
      <c r="S134" s="211"/>
      <c r="T134" s="213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142</v>
      </c>
      <c r="AT134" s="215" t="s">
        <v>78</v>
      </c>
      <c r="AU134" s="215" t="s">
        <v>87</v>
      </c>
      <c r="AY134" s="214" t="s">
        <v>143</v>
      </c>
      <c r="BK134" s="216">
        <f>SUM(BK135:BK139)</f>
        <v>0</v>
      </c>
    </row>
    <row r="135" s="2" customFormat="1" ht="14.4" customHeight="1">
      <c r="A135" s="39"/>
      <c r="B135" s="40"/>
      <c r="C135" s="219" t="s">
        <v>183</v>
      </c>
      <c r="D135" s="219" t="s">
        <v>146</v>
      </c>
      <c r="E135" s="220" t="s">
        <v>184</v>
      </c>
      <c r="F135" s="221" t="s">
        <v>182</v>
      </c>
      <c r="G135" s="222" t="s">
        <v>149</v>
      </c>
      <c r="H135" s="223">
        <v>1</v>
      </c>
      <c r="I135" s="224"/>
      <c r="J135" s="225">
        <f>ROUND(I135*H135,2)</f>
        <v>0</v>
      </c>
      <c r="K135" s="221" t="s">
        <v>150</v>
      </c>
      <c r="L135" s="45"/>
      <c r="M135" s="226" t="s">
        <v>1</v>
      </c>
      <c r="N135" s="227" t="s">
        <v>44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151</v>
      </c>
      <c r="AT135" s="230" t="s">
        <v>146</v>
      </c>
      <c r="AU135" s="230" t="s">
        <v>89</v>
      </c>
      <c r="AY135" s="18" t="s">
        <v>143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87</v>
      </c>
      <c r="BK135" s="231">
        <f>ROUND(I135*H135,2)</f>
        <v>0</v>
      </c>
      <c r="BL135" s="18" t="s">
        <v>151</v>
      </c>
      <c r="BM135" s="230" t="s">
        <v>185</v>
      </c>
    </row>
    <row r="136" s="2" customFormat="1" ht="24.15" customHeight="1">
      <c r="A136" s="39"/>
      <c r="B136" s="40"/>
      <c r="C136" s="219" t="s">
        <v>186</v>
      </c>
      <c r="D136" s="219" t="s">
        <v>146</v>
      </c>
      <c r="E136" s="220" t="s">
        <v>187</v>
      </c>
      <c r="F136" s="221" t="s">
        <v>188</v>
      </c>
      <c r="G136" s="222" t="s">
        <v>149</v>
      </c>
      <c r="H136" s="223">
        <v>1</v>
      </c>
      <c r="I136" s="224"/>
      <c r="J136" s="225">
        <f>ROUND(I136*H136,2)</f>
        <v>0</v>
      </c>
      <c r="K136" s="221" t="s">
        <v>150</v>
      </c>
      <c r="L136" s="45"/>
      <c r="M136" s="226" t="s">
        <v>1</v>
      </c>
      <c r="N136" s="227" t="s">
        <v>44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151</v>
      </c>
      <c r="AT136" s="230" t="s">
        <v>146</v>
      </c>
      <c r="AU136" s="230" t="s">
        <v>89</v>
      </c>
      <c r="AY136" s="18" t="s">
        <v>143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87</v>
      </c>
      <c r="BK136" s="231">
        <f>ROUND(I136*H136,2)</f>
        <v>0</v>
      </c>
      <c r="BL136" s="18" t="s">
        <v>151</v>
      </c>
      <c r="BM136" s="230" t="s">
        <v>189</v>
      </c>
    </row>
    <row r="137" s="2" customFormat="1" ht="14.4" customHeight="1">
      <c r="A137" s="39"/>
      <c r="B137" s="40"/>
      <c r="C137" s="219" t="s">
        <v>190</v>
      </c>
      <c r="D137" s="219" t="s">
        <v>146</v>
      </c>
      <c r="E137" s="220" t="s">
        <v>191</v>
      </c>
      <c r="F137" s="221" t="s">
        <v>192</v>
      </c>
      <c r="G137" s="222" t="s">
        <v>149</v>
      </c>
      <c r="H137" s="223">
        <v>1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44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151</v>
      </c>
      <c r="AT137" s="230" t="s">
        <v>146</v>
      </c>
      <c r="AU137" s="230" t="s">
        <v>89</v>
      </c>
      <c r="AY137" s="18" t="s">
        <v>143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87</v>
      </c>
      <c r="BK137" s="231">
        <f>ROUND(I137*H137,2)</f>
        <v>0</v>
      </c>
      <c r="BL137" s="18" t="s">
        <v>151</v>
      </c>
      <c r="BM137" s="230" t="s">
        <v>193</v>
      </c>
    </row>
    <row r="138" s="2" customFormat="1" ht="14.4" customHeight="1">
      <c r="A138" s="39"/>
      <c r="B138" s="40"/>
      <c r="C138" s="219" t="s">
        <v>194</v>
      </c>
      <c r="D138" s="219" t="s">
        <v>146</v>
      </c>
      <c r="E138" s="220" t="s">
        <v>195</v>
      </c>
      <c r="F138" s="221" t="s">
        <v>196</v>
      </c>
      <c r="G138" s="222" t="s">
        <v>149</v>
      </c>
      <c r="H138" s="223">
        <v>1</v>
      </c>
      <c r="I138" s="224"/>
      <c r="J138" s="225">
        <f>ROUND(I138*H138,2)</f>
        <v>0</v>
      </c>
      <c r="K138" s="221" t="s">
        <v>150</v>
      </c>
      <c r="L138" s="45"/>
      <c r="M138" s="226" t="s">
        <v>1</v>
      </c>
      <c r="N138" s="227" t="s">
        <v>44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151</v>
      </c>
      <c r="AT138" s="230" t="s">
        <v>146</v>
      </c>
      <c r="AU138" s="230" t="s">
        <v>89</v>
      </c>
      <c r="AY138" s="18" t="s">
        <v>143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87</v>
      </c>
      <c r="BK138" s="231">
        <f>ROUND(I138*H138,2)</f>
        <v>0</v>
      </c>
      <c r="BL138" s="18" t="s">
        <v>151</v>
      </c>
      <c r="BM138" s="230" t="s">
        <v>197</v>
      </c>
    </row>
    <row r="139" s="2" customFormat="1" ht="14.4" customHeight="1">
      <c r="A139" s="39"/>
      <c r="B139" s="40"/>
      <c r="C139" s="219" t="s">
        <v>198</v>
      </c>
      <c r="D139" s="219" t="s">
        <v>146</v>
      </c>
      <c r="E139" s="220" t="s">
        <v>199</v>
      </c>
      <c r="F139" s="221" t="s">
        <v>200</v>
      </c>
      <c r="G139" s="222" t="s">
        <v>87</v>
      </c>
      <c r="H139" s="223">
        <v>1</v>
      </c>
      <c r="I139" s="224"/>
      <c r="J139" s="225">
        <f>ROUND(I139*H139,2)</f>
        <v>0</v>
      </c>
      <c r="K139" s="221" t="s">
        <v>150</v>
      </c>
      <c r="L139" s="45"/>
      <c r="M139" s="226" t="s">
        <v>1</v>
      </c>
      <c r="N139" s="227" t="s">
        <v>44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151</v>
      </c>
      <c r="AT139" s="230" t="s">
        <v>146</v>
      </c>
      <c r="AU139" s="230" t="s">
        <v>89</v>
      </c>
      <c r="AY139" s="18" t="s">
        <v>143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87</v>
      </c>
      <c r="BK139" s="231">
        <f>ROUND(I139*H139,2)</f>
        <v>0</v>
      </c>
      <c r="BL139" s="18" t="s">
        <v>151</v>
      </c>
      <c r="BM139" s="230" t="s">
        <v>201</v>
      </c>
    </row>
    <row r="140" s="12" customFormat="1" ht="22.8" customHeight="1">
      <c r="A140" s="12"/>
      <c r="B140" s="203"/>
      <c r="C140" s="204"/>
      <c r="D140" s="205" t="s">
        <v>78</v>
      </c>
      <c r="E140" s="217" t="s">
        <v>202</v>
      </c>
      <c r="F140" s="217" t="s">
        <v>203</v>
      </c>
      <c r="G140" s="204"/>
      <c r="H140" s="204"/>
      <c r="I140" s="207"/>
      <c r="J140" s="218">
        <f>BK140</f>
        <v>0</v>
      </c>
      <c r="K140" s="204"/>
      <c r="L140" s="209"/>
      <c r="M140" s="210"/>
      <c r="N140" s="211"/>
      <c r="O140" s="211"/>
      <c r="P140" s="212">
        <f>P141</f>
        <v>0</v>
      </c>
      <c r="Q140" s="211"/>
      <c r="R140" s="212">
        <f>R141</f>
        <v>0</v>
      </c>
      <c r="S140" s="211"/>
      <c r="T140" s="213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4" t="s">
        <v>142</v>
      </c>
      <c r="AT140" s="215" t="s">
        <v>78</v>
      </c>
      <c r="AU140" s="215" t="s">
        <v>87</v>
      </c>
      <c r="AY140" s="214" t="s">
        <v>143</v>
      </c>
      <c r="BK140" s="216">
        <f>BK141</f>
        <v>0</v>
      </c>
    </row>
    <row r="141" s="2" customFormat="1" ht="24.15" customHeight="1">
      <c r="A141" s="39"/>
      <c r="B141" s="40"/>
      <c r="C141" s="219" t="s">
        <v>204</v>
      </c>
      <c r="D141" s="219" t="s">
        <v>146</v>
      </c>
      <c r="E141" s="220" t="s">
        <v>205</v>
      </c>
      <c r="F141" s="221" t="s">
        <v>206</v>
      </c>
      <c r="G141" s="222" t="s">
        <v>149</v>
      </c>
      <c r="H141" s="223">
        <v>1</v>
      </c>
      <c r="I141" s="224"/>
      <c r="J141" s="225">
        <f>ROUND(I141*H141,2)</f>
        <v>0</v>
      </c>
      <c r="K141" s="221" t="s">
        <v>150</v>
      </c>
      <c r="L141" s="45"/>
      <c r="M141" s="226" t="s">
        <v>1</v>
      </c>
      <c r="N141" s="227" t="s">
        <v>44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151</v>
      </c>
      <c r="AT141" s="230" t="s">
        <v>146</v>
      </c>
      <c r="AU141" s="230" t="s">
        <v>89</v>
      </c>
      <c r="AY141" s="18" t="s">
        <v>143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87</v>
      </c>
      <c r="BK141" s="231">
        <f>ROUND(I141*H141,2)</f>
        <v>0</v>
      </c>
      <c r="BL141" s="18" t="s">
        <v>151</v>
      </c>
      <c r="BM141" s="230" t="s">
        <v>207</v>
      </c>
    </row>
    <row r="142" s="12" customFormat="1" ht="22.8" customHeight="1">
      <c r="A142" s="12"/>
      <c r="B142" s="203"/>
      <c r="C142" s="204"/>
      <c r="D142" s="205" t="s">
        <v>78</v>
      </c>
      <c r="E142" s="217" t="s">
        <v>208</v>
      </c>
      <c r="F142" s="217" t="s">
        <v>209</v>
      </c>
      <c r="G142" s="204"/>
      <c r="H142" s="204"/>
      <c r="I142" s="207"/>
      <c r="J142" s="218">
        <f>BK142</f>
        <v>0</v>
      </c>
      <c r="K142" s="204"/>
      <c r="L142" s="209"/>
      <c r="M142" s="210"/>
      <c r="N142" s="211"/>
      <c r="O142" s="211"/>
      <c r="P142" s="212">
        <f>SUM(P143:P154)</f>
        <v>0</v>
      </c>
      <c r="Q142" s="211"/>
      <c r="R142" s="212">
        <f>SUM(R143:R154)</f>
        <v>80</v>
      </c>
      <c r="S142" s="211"/>
      <c r="T142" s="213">
        <f>SUM(T143:T154)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4" t="s">
        <v>142</v>
      </c>
      <c r="AT142" s="215" t="s">
        <v>78</v>
      </c>
      <c r="AU142" s="215" t="s">
        <v>87</v>
      </c>
      <c r="AY142" s="214" t="s">
        <v>143</v>
      </c>
      <c r="BK142" s="216">
        <f>SUM(BK143:BK154)</f>
        <v>0</v>
      </c>
    </row>
    <row r="143" s="2" customFormat="1" ht="24.15" customHeight="1">
      <c r="A143" s="39"/>
      <c r="B143" s="40"/>
      <c r="C143" s="219" t="s">
        <v>8</v>
      </c>
      <c r="D143" s="219" t="s">
        <v>146</v>
      </c>
      <c r="E143" s="220" t="s">
        <v>210</v>
      </c>
      <c r="F143" s="221" t="s">
        <v>211</v>
      </c>
      <c r="G143" s="222" t="s">
        <v>149</v>
      </c>
      <c r="H143" s="223">
        <v>1</v>
      </c>
      <c r="I143" s="224"/>
      <c r="J143" s="225">
        <f>ROUND(I143*H143,2)</f>
        <v>0</v>
      </c>
      <c r="K143" s="221" t="s">
        <v>150</v>
      </c>
      <c r="L143" s="45"/>
      <c r="M143" s="226" t="s">
        <v>1</v>
      </c>
      <c r="N143" s="227" t="s">
        <v>44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151</v>
      </c>
      <c r="AT143" s="230" t="s">
        <v>146</v>
      </c>
      <c r="AU143" s="230" t="s">
        <v>89</v>
      </c>
      <c r="AY143" s="18" t="s">
        <v>143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87</v>
      </c>
      <c r="BK143" s="231">
        <f>ROUND(I143*H143,2)</f>
        <v>0</v>
      </c>
      <c r="BL143" s="18" t="s">
        <v>151</v>
      </c>
      <c r="BM143" s="230" t="s">
        <v>212</v>
      </c>
    </row>
    <row r="144" s="2" customFormat="1" ht="14.4" customHeight="1">
      <c r="A144" s="39"/>
      <c r="B144" s="40"/>
      <c r="C144" s="219" t="s">
        <v>213</v>
      </c>
      <c r="D144" s="219" t="s">
        <v>146</v>
      </c>
      <c r="E144" s="220" t="s">
        <v>214</v>
      </c>
      <c r="F144" s="221" t="s">
        <v>215</v>
      </c>
      <c r="G144" s="222" t="s">
        <v>149</v>
      </c>
      <c r="H144" s="223">
        <v>1</v>
      </c>
      <c r="I144" s="224"/>
      <c r="J144" s="225">
        <f>ROUND(I144*H144,2)</f>
        <v>0</v>
      </c>
      <c r="K144" s="221" t="s">
        <v>1</v>
      </c>
      <c r="L144" s="45"/>
      <c r="M144" s="226" t="s">
        <v>1</v>
      </c>
      <c r="N144" s="227" t="s">
        <v>44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151</v>
      </c>
      <c r="AT144" s="230" t="s">
        <v>146</v>
      </c>
      <c r="AU144" s="230" t="s">
        <v>89</v>
      </c>
      <c r="AY144" s="18" t="s">
        <v>143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87</v>
      </c>
      <c r="BK144" s="231">
        <f>ROUND(I144*H144,2)</f>
        <v>0</v>
      </c>
      <c r="BL144" s="18" t="s">
        <v>151</v>
      </c>
      <c r="BM144" s="230" t="s">
        <v>216</v>
      </c>
    </row>
    <row r="145" s="2" customFormat="1" ht="14.4" customHeight="1">
      <c r="A145" s="39"/>
      <c r="B145" s="40"/>
      <c r="C145" s="232" t="s">
        <v>217</v>
      </c>
      <c r="D145" s="232" t="s">
        <v>218</v>
      </c>
      <c r="E145" s="233" t="s">
        <v>219</v>
      </c>
      <c r="F145" s="234" t="s">
        <v>220</v>
      </c>
      <c r="G145" s="235" t="s">
        <v>221</v>
      </c>
      <c r="H145" s="236">
        <v>40</v>
      </c>
      <c r="I145" s="237"/>
      <c r="J145" s="238">
        <f>ROUND(I145*H145,2)</f>
        <v>0</v>
      </c>
      <c r="K145" s="234" t="s">
        <v>150</v>
      </c>
      <c r="L145" s="239"/>
      <c r="M145" s="240" t="s">
        <v>1</v>
      </c>
      <c r="N145" s="241" t="s">
        <v>44</v>
      </c>
      <c r="O145" s="92"/>
      <c r="P145" s="228">
        <f>O145*H145</f>
        <v>0</v>
      </c>
      <c r="Q145" s="228">
        <v>1</v>
      </c>
      <c r="R145" s="228">
        <f>Q145*H145</f>
        <v>40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151</v>
      </c>
      <c r="AT145" s="230" t="s">
        <v>218</v>
      </c>
      <c r="AU145" s="230" t="s">
        <v>89</v>
      </c>
      <c r="AY145" s="18" t="s">
        <v>143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87</v>
      </c>
      <c r="BK145" s="231">
        <f>ROUND(I145*H145,2)</f>
        <v>0</v>
      </c>
      <c r="BL145" s="18" t="s">
        <v>151</v>
      </c>
      <c r="BM145" s="230" t="s">
        <v>222</v>
      </c>
    </row>
    <row r="146" s="13" customFormat="1">
      <c r="A146" s="13"/>
      <c r="B146" s="242"/>
      <c r="C146" s="243"/>
      <c r="D146" s="244" t="s">
        <v>223</v>
      </c>
      <c r="E146" s="245" t="s">
        <v>1</v>
      </c>
      <c r="F146" s="246" t="s">
        <v>224</v>
      </c>
      <c r="G146" s="243"/>
      <c r="H146" s="245" t="s">
        <v>1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2" t="s">
        <v>223</v>
      </c>
      <c r="AU146" s="252" t="s">
        <v>89</v>
      </c>
      <c r="AV146" s="13" t="s">
        <v>87</v>
      </c>
      <c r="AW146" s="13" t="s">
        <v>36</v>
      </c>
      <c r="AX146" s="13" t="s">
        <v>79</v>
      </c>
      <c r="AY146" s="252" t="s">
        <v>143</v>
      </c>
    </row>
    <row r="147" s="14" customFormat="1">
      <c r="A147" s="14"/>
      <c r="B147" s="253"/>
      <c r="C147" s="254"/>
      <c r="D147" s="244" t="s">
        <v>223</v>
      </c>
      <c r="E147" s="255" t="s">
        <v>1</v>
      </c>
      <c r="F147" s="256" t="s">
        <v>225</v>
      </c>
      <c r="G147" s="254"/>
      <c r="H147" s="257">
        <v>40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3" t="s">
        <v>223</v>
      </c>
      <c r="AU147" s="263" t="s">
        <v>89</v>
      </c>
      <c r="AV147" s="14" t="s">
        <v>89</v>
      </c>
      <c r="AW147" s="14" t="s">
        <v>36</v>
      </c>
      <c r="AX147" s="14" t="s">
        <v>87</v>
      </c>
      <c r="AY147" s="263" t="s">
        <v>143</v>
      </c>
    </row>
    <row r="148" s="2" customFormat="1" ht="14.4" customHeight="1">
      <c r="A148" s="39"/>
      <c r="B148" s="40"/>
      <c r="C148" s="219" t="s">
        <v>226</v>
      </c>
      <c r="D148" s="219" t="s">
        <v>146</v>
      </c>
      <c r="E148" s="220" t="s">
        <v>227</v>
      </c>
      <c r="F148" s="221" t="s">
        <v>228</v>
      </c>
      <c r="G148" s="222" t="s">
        <v>229</v>
      </c>
      <c r="H148" s="223">
        <v>80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44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151</v>
      </c>
      <c r="AT148" s="230" t="s">
        <v>146</v>
      </c>
      <c r="AU148" s="230" t="s">
        <v>89</v>
      </c>
      <c r="AY148" s="18" t="s">
        <v>143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87</v>
      </c>
      <c r="BK148" s="231">
        <f>ROUND(I148*H148,2)</f>
        <v>0</v>
      </c>
      <c r="BL148" s="18" t="s">
        <v>151</v>
      </c>
      <c r="BM148" s="230" t="s">
        <v>230</v>
      </c>
    </row>
    <row r="149" s="2" customFormat="1" ht="14.4" customHeight="1">
      <c r="A149" s="39"/>
      <c r="B149" s="40"/>
      <c r="C149" s="219" t="s">
        <v>7</v>
      </c>
      <c r="D149" s="219" t="s">
        <v>146</v>
      </c>
      <c r="E149" s="220" t="s">
        <v>231</v>
      </c>
      <c r="F149" s="221" t="s">
        <v>232</v>
      </c>
      <c r="G149" s="222" t="s">
        <v>229</v>
      </c>
      <c r="H149" s="223">
        <v>80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44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151</v>
      </c>
      <c r="AT149" s="230" t="s">
        <v>146</v>
      </c>
      <c r="AU149" s="230" t="s">
        <v>89</v>
      </c>
      <c r="AY149" s="18" t="s">
        <v>143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87</v>
      </c>
      <c r="BK149" s="231">
        <f>ROUND(I149*H149,2)</f>
        <v>0</v>
      </c>
      <c r="BL149" s="18" t="s">
        <v>151</v>
      </c>
      <c r="BM149" s="230" t="s">
        <v>233</v>
      </c>
    </row>
    <row r="150" s="2" customFormat="1" ht="14.4" customHeight="1">
      <c r="A150" s="39"/>
      <c r="B150" s="40"/>
      <c r="C150" s="232" t="s">
        <v>234</v>
      </c>
      <c r="D150" s="232" t="s">
        <v>218</v>
      </c>
      <c r="E150" s="233" t="s">
        <v>235</v>
      </c>
      <c r="F150" s="234" t="s">
        <v>236</v>
      </c>
      <c r="G150" s="235" t="s">
        <v>229</v>
      </c>
      <c r="H150" s="236">
        <v>80</v>
      </c>
      <c r="I150" s="237"/>
      <c r="J150" s="238">
        <f>ROUND(I150*H150,2)</f>
        <v>0</v>
      </c>
      <c r="K150" s="234" t="s">
        <v>1</v>
      </c>
      <c r="L150" s="239"/>
      <c r="M150" s="240" t="s">
        <v>1</v>
      </c>
      <c r="N150" s="241" t="s">
        <v>44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151</v>
      </c>
      <c r="AT150" s="230" t="s">
        <v>218</v>
      </c>
      <c r="AU150" s="230" t="s">
        <v>89</v>
      </c>
      <c r="AY150" s="18" t="s">
        <v>143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87</v>
      </c>
      <c r="BK150" s="231">
        <f>ROUND(I150*H150,2)</f>
        <v>0</v>
      </c>
      <c r="BL150" s="18" t="s">
        <v>151</v>
      </c>
      <c r="BM150" s="230" t="s">
        <v>237</v>
      </c>
    </row>
    <row r="151" s="2" customFormat="1" ht="14.4" customHeight="1">
      <c r="A151" s="39"/>
      <c r="B151" s="40"/>
      <c r="C151" s="219" t="s">
        <v>238</v>
      </c>
      <c r="D151" s="219" t="s">
        <v>146</v>
      </c>
      <c r="E151" s="220" t="s">
        <v>239</v>
      </c>
      <c r="F151" s="221" t="s">
        <v>240</v>
      </c>
      <c r="G151" s="222" t="s">
        <v>149</v>
      </c>
      <c r="H151" s="223">
        <v>1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44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151</v>
      </c>
      <c r="AT151" s="230" t="s">
        <v>146</v>
      </c>
      <c r="AU151" s="230" t="s">
        <v>89</v>
      </c>
      <c r="AY151" s="18" t="s">
        <v>143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87</v>
      </c>
      <c r="BK151" s="231">
        <f>ROUND(I151*H151,2)</f>
        <v>0</v>
      </c>
      <c r="BL151" s="18" t="s">
        <v>151</v>
      </c>
      <c r="BM151" s="230" t="s">
        <v>241</v>
      </c>
    </row>
    <row r="152" s="2" customFormat="1" ht="14.4" customHeight="1">
      <c r="A152" s="39"/>
      <c r="B152" s="40"/>
      <c r="C152" s="232" t="s">
        <v>242</v>
      </c>
      <c r="D152" s="232" t="s">
        <v>218</v>
      </c>
      <c r="E152" s="233" t="s">
        <v>243</v>
      </c>
      <c r="F152" s="234" t="s">
        <v>244</v>
      </c>
      <c r="G152" s="235" t="s">
        <v>221</v>
      </c>
      <c r="H152" s="236">
        <v>40</v>
      </c>
      <c r="I152" s="237"/>
      <c r="J152" s="238">
        <f>ROUND(I152*H152,2)</f>
        <v>0</v>
      </c>
      <c r="K152" s="234" t="s">
        <v>1</v>
      </c>
      <c r="L152" s="239"/>
      <c r="M152" s="240" t="s">
        <v>1</v>
      </c>
      <c r="N152" s="241" t="s">
        <v>44</v>
      </c>
      <c r="O152" s="92"/>
      <c r="P152" s="228">
        <f>O152*H152</f>
        <v>0</v>
      </c>
      <c r="Q152" s="228">
        <v>1</v>
      </c>
      <c r="R152" s="228">
        <f>Q152*H152</f>
        <v>40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151</v>
      </c>
      <c r="AT152" s="230" t="s">
        <v>218</v>
      </c>
      <c r="AU152" s="230" t="s">
        <v>89</v>
      </c>
      <c r="AY152" s="18" t="s">
        <v>143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87</v>
      </c>
      <c r="BK152" s="231">
        <f>ROUND(I152*H152,2)</f>
        <v>0</v>
      </c>
      <c r="BL152" s="18" t="s">
        <v>151</v>
      </c>
      <c r="BM152" s="230" t="s">
        <v>245</v>
      </c>
    </row>
    <row r="153" s="13" customFormat="1">
      <c r="A153" s="13"/>
      <c r="B153" s="242"/>
      <c r="C153" s="243"/>
      <c r="D153" s="244" t="s">
        <v>223</v>
      </c>
      <c r="E153" s="245" t="s">
        <v>1</v>
      </c>
      <c r="F153" s="246" t="s">
        <v>224</v>
      </c>
      <c r="G153" s="243"/>
      <c r="H153" s="245" t="s">
        <v>1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2" t="s">
        <v>223</v>
      </c>
      <c r="AU153" s="252" t="s">
        <v>89</v>
      </c>
      <c r="AV153" s="13" t="s">
        <v>87</v>
      </c>
      <c r="AW153" s="13" t="s">
        <v>36</v>
      </c>
      <c r="AX153" s="13" t="s">
        <v>79</v>
      </c>
      <c r="AY153" s="252" t="s">
        <v>143</v>
      </c>
    </row>
    <row r="154" s="14" customFormat="1">
      <c r="A154" s="14"/>
      <c r="B154" s="253"/>
      <c r="C154" s="254"/>
      <c r="D154" s="244" t="s">
        <v>223</v>
      </c>
      <c r="E154" s="255" t="s">
        <v>1</v>
      </c>
      <c r="F154" s="256" t="s">
        <v>225</v>
      </c>
      <c r="G154" s="254"/>
      <c r="H154" s="257">
        <v>40</v>
      </c>
      <c r="I154" s="258"/>
      <c r="J154" s="254"/>
      <c r="K154" s="254"/>
      <c r="L154" s="259"/>
      <c r="M154" s="264"/>
      <c r="N154" s="265"/>
      <c r="O154" s="265"/>
      <c r="P154" s="265"/>
      <c r="Q154" s="265"/>
      <c r="R154" s="265"/>
      <c r="S154" s="265"/>
      <c r="T154" s="266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3" t="s">
        <v>223</v>
      </c>
      <c r="AU154" s="263" t="s">
        <v>89</v>
      </c>
      <c r="AV154" s="14" t="s">
        <v>89</v>
      </c>
      <c r="AW154" s="14" t="s">
        <v>36</v>
      </c>
      <c r="AX154" s="14" t="s">
        <v>87</v>
      </c>
      <c r="AY154" s="263" t="s">
        <v>143</v>
      </c>
    </row>
    <row r="155" s="2" customFormat="1" ht="6.96" customHeight="1">
      <c r="A155" s="39"/>
      <c r="B155" s="67"/>
      <c r="C155" s="68"/>
      <c r="D155" s="68"/>
      <c r="E155" s="68"/>
      <c r="F155" s="68"/>
      <c r="G155" s="68"/>
      <c r="H155" s="68"/>
      <c r="I155" s="68"/>
      <c r="J155" s="68"/>
      <c r="K155" s="68"/>
      <c r="L155" s="45"/>
      <c r="M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</row>
  </sheetData>
  <sheetProtection sheet="1" autoFilter="0" formatColumns="0" formatRows="0" objects="1" scenarios="1" spinCount="100000" saltValue="LTafWXgfZt+1RbWxjS8cVG94Rwb+DETGBLg183KgrimPDWYFGX47bG5iuMArz0KHhRBqYouUxXA9dgaycUiNbA==" hashValue="10i0/BF0gXhwSfZd1tDn2nzJAaT7M+MuZ9NE8rd1wgAJ98W5qNjnCTCnX0Br8q/MdTucnDRnrO+0y13uiJcxaA==" algorithmName="SHA-512" password="CC35"/>
  <autoFilter ref="C121:K15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Merta, Sobotín-oprava koryta toku ř.km 4,220-5,614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246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114</v>
      </c>
      <c r="G12" s="39"/>
      <c r="H12" s="39"/>
      <c r="I12" s="141" t="s">
        <v>22</v>
      </c>
      <c r="J12" s="145" t="str">
        <f>'Rekapitulace stavby'!AN8</f>
        <v>9. 7. 2021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115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>28571690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SAFETY PRO s.r.o</v>
      </c>
      <c r="F21" s="39"/>
      <c r="G21" s="39"/>
      <c r="H21" s="39"/>
      <c r="I21" s="141" t="s">
        <v>28</v>
      </c>
      <c r="J21" s="144" t="str">
        <f>IF('Rekapitulace stavby'!AN17="","",'Rekapitulace stavby'!AN17)</f>
        <v>CZ28571690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116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ROUND((SUM(BE122:BE186)),  2)</f>
        <v>0</v>
      </c>
      <c r="G33" s="39"/>
      <c r="H33" s="39"/>
      <c r="I33" s="156">
        <v>0.20999999999999999</v>
      </c>
      <c r="J33" s="155">
        <f>ROUND(((SUM(BE122:BE186))*I33),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ROUND((SUM(BF122:BF186)),  2)</f>
        <v>0</v>
      </c>
      <c r="G34" s="39"/>
      <c r="H34" s="39"/>
      <c r="I34" s="156">
        <v>0.14999999999999999</v>
      </c>
      <c r="J34" s="155">
        <f>ROUND(((SUM(BF122:BF186))*I34),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ROUND((SUM(BG122:BG186)),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ROUND((SUM(BH122:BH186)),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ROUND((SUM(BI122:BI186)),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Merta, Sobotín-oprava koryta toku ř.km 4,220-5,614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01 - U mostu KÚ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Sobotín</v>
      </c>
      <c r="G89" s="41"/>
      <c r="H89" s="41"/>
      <c r="I89" s="33" t="s">
        <v>22</v>
      </c>
      <c r="J89" s="80" t="str">
        <f>IF(J12="","",J12)</f>
        <v>9. 7. 2021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PMO Moravy</v>
      </c>
      <c r="G91" s="41"/>
      <c r="H91" s="41"/>
      <c r="I91" s="33" t="s">
        <v>32</v>
      </c>
      <c r="J91" s="37" t="str">
        <f>E21</f>
        <v>SAFETY PRO s.r.o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Slavek Šiška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247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248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249</v>
      </c>
      <c r="E99" s="189"/>
      <c r="F99" s="189"/>
      <c r="G99" s="189"/>
      <c r="H99" s="189"/>
      <c r="I99" s="189"/>
      <c r="J99" s="190">
        <f>J164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250</v>
      </c>
      <c r="E100" s="189"/>
      <c r="F100" s="189"/>
      <c r="G100" s="189"/>
      <c r="H100" s="189"/>
      <c r="I100" s="189"/>
      <c r="J100" s="190">
        <f>J168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251</v>
      </c>
      <c r="E101" s="189"/>
      <c r="F101" s="189"/>
      <c r="G101" s="189"/>
      <c r="H101" s="189"/>
      <c r="I101" s="189"/>
      <c r="J101" s="190">
        <f>J177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252</v>
      </c>
      <c r="E102" s="189"/>
      <c r="F102" s="189"/>
      <c r="G102" s="189"/>
      <c r="H102" s="189"/>
      <c r="I102" s="189"/>
      <c r="J102" s="190">
        <f>J185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Merta, Sobotín-oprava koryta toku ř.km 4,220-5,614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01 - U mostu KÚ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Sobotín</v>
      </c>
      <c r="G116" s="41"/>
      <c r="H116" s="41"/>
      <c r="I116" s="33" t="s">
        <v>22</v>
      </c>
      <c r="J116" s="80" t="str">
        <f>IF(J12="","",J12)</f>
        <v>9. 7. 2021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PMO Moravy</v>
      </c>
      <c r="G118" s="41"/>
      <c r="H118" s="41"/>
      <c r="I118" s="33" t="s">
        <v>32</v>
      </c>
      <c r="J118" s="37" t="str">
        <f>E21</f>
        <v>SAFETY PRO s.r.o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37</v>
      </c>
      <c r="J119" s="37" t="str">
        <f>E24</f>
        <v>Slavek Šiška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129</v>
      </c>
      <c r="D121" s="195" t="s">
        <v>64</v>
      </c>
      <c r="E121" s="195" t="s">
        <v>60</v>
      </c>
      <c r="F121" s="195" t="s">
        <v>61</v>
      </c>
      <c r="G121" s="195" t="s">
        <v>130</v>
      </c>
      <c r="H121" s="195" t="s">
        <v>131</v>
      </c>
      <c r="I121" s="195" t="s">
        <v>132</v>
      </c>
      <c r="J121" s="195" t="s">
        <v>119</v>
      </c>
      <c r="K121" s="196" t="s">
        <v>133</v>
      </c>
      <c r="L121" s="197"/>
      <c r="M121" s="101" t="s">
        <v>1</v>
      </c>
      <c r="N121" s="102" t="s">
        <v>43</v>
      </c>
      <c r="O121" s="102" t="s">
        <v>134</v>
      </c>
      <c r="P121" s="102" t="s">
        <v>135</v>
      </c>
      <c r="Q121" s="102" t="s">
        <v>136</v>
      </c>
      <c r="R121" s="102" t="s">
        <v>137</v>
      </c>
      <c r="S121" s="102" t="s">
        <v>138</v>
      </c>
      <c r="T121" s="103" t="s">
        <v>139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140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25.395262719999998</v>
      </c>
      <c r="S122" s="105"/>
      <c r="T122" s="201">
        <f>T123</f>
        <v>6.0715199999999996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78</v>
      </c>
      <c r="AU122" s="18" t="s">
        <v>121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78</v>
      </c>
      <c r="E123" s="206" t="s">
        <v>253</v>
      </c>
      <c r="F123" s="206" t="s">
        <v>254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P124+P164+P168+P177+P185</f>
        <v>0</v>
      </c>
      <c r="Q123" s="211"/>
      <c r="R123" s="212">
        <f>R124+R164+R168+R177+R185</f>
        <v>25.395262719999998</v>
      </c>
      <c r="S123" s="211"/>
      <c r="T123" s="213">
        <f>T124+T164+T168+T177+T185</f>
        <v>6.0715199999999996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87</v>
      </c>
      <c r="AT123" s="215" t="s">
        <v>78</v>
      </c>
      <c r="AU123" s="215" t="s">
        <v>79</v>
      </c>
      <c r="AY123" s="214" t="s">
        <v>143</v>
      </c>
      <c r="BK123" s="216">
        <f>BK124+BK164+BK168+BK177+BK185</f>
        <v>0</v>
      </c>
    </row>
    <row r="124" s="12" customFormat="1" ht="22.8" customHeight="1">
      <c r="A124" s="12"/>
      <c r="B124" s="203"/>
      <c r="C124" s="204"/>
      <c r="D124" s="205" t="s">
        <v>78</v>
      </c>
      <c r="E124" s="217" t="s">
        <v>87</v>
      </c>
      <c r="F124" s="217" t="s">
        <v>255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SUM(P125:P163)</f>
        <v>0</v>
      </c>
      <c r="Q124" s="211"/>
      <c r="R124" s="212">
        <f>SUM(R125:R163)</f>
        <v>0.0011200000000000001</v>
      </c>
      <c r="S124" s="211"/>
      <c r="T124" s="213">
        <f>SUM(T125:T163)</f>
        <v>6.0715199999999996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87</v>
      </c>
      <c r="AT124" s="215" t="s">
        <v>78</v>
      </c>
      <c r="AU124" s="215" t="s">
        <v>87</v>
      </c>
      <c r="AY124" s="214" t="s">
        <v>143</v>
      </c>
      <c r="BK124" s="216">
        <f>SUM(BK125:BK163)</f>
        <v>0</v>
      </c>
    </row>
    <row r="125" s="2" customFormat="1" ht="24.15" customHeight="1">
      <c r="A125" s="39"/>
      <c r="B125" s="40"/>
      <c r="C125" s="219" t="s">
        <v>87</v>
      </c>
      <c r="D125" s="219" t="s">
        <v>146</v>
      </c>
      <c r="E125" s="220" t="s">
        <v>256</v>
      </c>
      <c r="F125" s="221" t="s">
        <v>257</v>
      </c>
      <c r="G125" s="222" t="s">
        <v>258</v>
      </c>
      <c r="H125" s="223">
        <v>32</v>
      </c>
      <c r="I125" s="224"/>
      <c r="J125" s="225">
        <f>ROUND(I125*H125,2)</f>
        <v>0</v>
      </c>
      <c r="K125" s="221" t="s">
        <v>150</v>
      </c>
      <c r="L125" s="45"/>
      <c r="M125" s="226" t="s">
        <v>1</v>
      </c>
      <c r="N125" s="227" t="s">
        <v>44</v>
      </c>
      <c r="O125" s="92"/>
      <c r="P125" s="228">
        <f>O125*H125</f>
        <v>0</v>
      </c>
      <c r="Q125" s="228">
        <v>3.0000000000000001E-05</v>
      </c>
      <c r="R125" s="228">
        <f>Q125*H125</f>
        <v>0.00096000000000000002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160</v>
      </c>
      <c r="AT125" s="230" t="s">
        <v>146</v>
      </c>
      <c r="AU125" s="230" t="s">
        <v>89</v>
      </c>
      <c r="AY125" s="18" t="s">
        <v>143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87</v>
      </c>
      <c r="BK125" s="231">
        <f>ROUND(I125*H125,2)</f>
        <v>0</v>
      </c>
      <c r="BL125" s="18" t="s">
        <v>160</v>
      </c>
      <c r="BM125" s="230" t="s">
        <v>259</v>
      </c>
    </row>
    <row r="126" s="13" customFormat="1">
      <c r="A126" s="13"/>
      <c r="B126" s="242"/>
      <c r="C126" s="243"/>
      <c r="D126" s="244" t="s">
        <v>223</v>
      </c>
      <c r="E126" s="245" t="s">
        <v>1</v>
      </c>
      <c r="F126" s="246" t="s">
        <v>260</v>
      </c>
      <c r="G126" s="243"/>
      <c r="H126" s="245" t="s">
        <v>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2" t="s">
        <v>223</v>
      </c>
      <c r="AU126" s="252" t="s">
        <v>89</v>
      </c>
      <c r="AV126" s="13" t="s">
        <v>87</v>
      </c>
      <c r="AW126" s="13" t="s">
        <v>36</v>
      </c>
      <c r="AX126" s="13" t="s">
        <v>79</v>
      </c>
      <c r="AY126" s="252" t="s">
        <v>143</v>
      </c>
    </row>
    <row r="127" s="14" customFormat="1">
      <c r="A127" s="14"/>
      <c r="B127" s="253"/>
      <c r="C127" s="254"/>
      <c r="D127" s="244" t="s">
        <v>223</v>
      </c>
      <c r="E127" s="255" t="s">
        <v>1</v>
      </c>
      <c r="F127" s="256" t="s">
        <v>261</v>
      </c>
      <c r="G127" s="254"/>
      <c r="H127" s="257">
        <v>32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3" t="s">
        <v>223</v>
      </c>
      <c r="AU127" s="263" t="s">
        <v>89</v>
      </c>
      <c r="AV127" s="14" t="s">
        <v>89</v>
      </c>
      <c r="AW127" s="14" t="s">
        <v>36</v>
      </c>
      <c r="AX127" s="14" t="s">
        <v>87</v>
      </c>
      <c r="AY127" s="263" t="s">
        <v>143</v>
      </c>
    </row>
    <row r="128" s="2" customFormat="1" ht="24.15" customHeight="1">
      <c r="A128" s="39"/>
      <c r="B128" s="40"/>
      <c r="C128" s="219" t="s">
        <v>89</v>
      </c>
      <c r="D128" s="219" t="s">
        <v>146</v>
      </c>
      <c r="E128" s="220" t="s">
        <v>262</v>
      </c>
      <c r="F128" s="221" t="s">
        <v>263</v>
      </c>
      <c r="G128" s="222" t="s">
        <v>264</v>
      </c>
      <c r="H128" s="223">
        <v>4</v>
      </c>
      <c r="I128" s="224"/>
      <c r="J128" s="225">
        <f>ROUND(I128*H128,2)</f>
        <v>0</v>
      </c>
      <c r="K128" s="221" t="s">
        <v>150</v>
      </c>
      <c r="L128" s="45"/>
      <c r="M128" s="226" t="s">
        <v>1</v>
      </c>
      <c r="N128" s="227" t="s">
        <v>44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160</v>
      </c>
      <c r="AT128" s="230" t="s">
        <v>146</v>
      </c>
      <c r="AU128" s="230" t="s">
        <v>89</v>
      </c>
      <c r="AY128" s="18" t="s">
        <v>143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87</v>
      </c>
      <c r="BK128" s="231">
        <f>ROUND(I128*H128,2)</f>
        <v>0</v>
      </c>
      <c r="BL128" s="18" t="s">
        <v>160</v>
      </c>
      <c r="BM128" s="230" t="s">
        <v>265</v>
      </c>
    </row>
    <row r="129" s="2" customFormat="1" ht="24.15" customHeight="1">
      <c r="A129" s="39"/>
      <c r="B129" s="40"/>
      <c r="C129" s="219" t="s">
        <v>156</v>
      </c>
      <c r="D129" s="219" t="s">
        <v>146</v>
      </c>
      <c r="E129" s="220" t="s">
        <v>266</v>
      </c>
      <c r="F129" s="221" t="s">
        <v>267</v>
      </c>
      <c r="G129" s="222" t="s">
        <v>268</v>
      </c>
      <c r="H129" s="223">
        <v>10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44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160</v>
      </c>
      <c r="AT129" s="230" t="s">
        <v>146</v>
      </c>
      <c r="AU129" s="230" t="s">
        <v>89</v>
      </c>
      <c r="AY129" s="18" t="s">
        <v>143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87</v>
      </c>
      <c r="BK129" s="231">
        <f>ROUND(I129*H129,2)</f>
        <v>0</v>
      </c>
      <c r="BL129" s="18" t="s">
        <v>160</v>
      </c>
      <c r="BM129" s="230" t="s">
        <v>269</v>
      </c>
    </row>
    <row r="130" s="14" customFormat="1">
      <c r="A130" s="14"/>
      <c r="B130" s="253"/>
      <c r="C130" s="254"/>
      <c r="D130" s="244" t="s">
        <v>223</v>
      </c>
      <c r="E130" s="255" t="s">
        <v>1</v>
      </c>
      <c r="F130" s="256" t="s">
        <v>270</v>
      </c>
      <c r="G130" s="254"/>
      <c r="H130" s="257">
        <v>10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3" t="s">
        <v>223</v>
      </c>
      <c r="AU130" s="263" t="s">
        <v>89</v>
      </c>
      <c r="AV130" s="14" t="s">
        <v>89</v>
      </c>
      <c r="AW130" s="14" t="s">
        <v>36</v>
      </c>
      <c r="AX130" s="14" t="s">
        <v>87</v>
      </c>
      <c r="AY130" s="263" t="s">
        <v>143</v>
      </c>
    </row>
    <row r="131" s="2" customFormat="1" ht="24.15" customHeight="1">
      <c r="A131" s="39"/>
      <c r="B131" s="40"/>
      <c r="C131" s="219" t="s">
        <v>160</v>
      </c>
      <c r="D131" s="219" t="s">
        <v>146</v>
      </c>
      <c r="E131" s="220" t="s">
        <v>271</v>
      </c>
      <c r="F131" s="221" t="s">
        <v>272</v>
      </c>
      <c r="G131" s="222" t="s">
        <v>273</v>
      </c>
      <c r="H131" s="223">
        <v>8</v>
      </c>
      <c r="I131" s="224"/>
      <c r="J131" s="225">
        <f>ROUND(I131*H131,2)</f>
        <v>0</v>
      </c>
      <c r="K131" s="221" t="s">
        <v>150</v>
      </c>
      <c r="L131" s="45"/>
      <c r="M131" s="226" t="s">
        <v>1</v>
      </c>
      <c r="N131" s="227" t="s">
        <v>44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160</v>
      </c>
      <c r="AT131" s="230" t="s">
        <v>146</v>
      </c>
      <c r="AU131" s="230" t="s">
        <v>89</v>
      </c>
      <c r="AY131" s="18" t="s">
        <v>143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87</v>
      </c>
      <c r="BK131" s="231">
        <f>ROUND(I131*H131,2)</f>
        <v>0</v>
      </c>
      <c r="BL131" s="18" t="s">
        <v>160</v>
      </c>
      <c r="BM131" s="230" t="s">
        <v>274</v>
      </c>
    </row>
    <row r="132" s="13" customFormat="1">
      <c r="A132" s="13"/>
      <c r="B132" s="242"/>
      <c r="C132" s="243"/>
      <c r="D132" s="244" t="s">
        <v>223</v>
      </c>
      <c r="E132" s="245" t="s">
        <v>1</v>
      </c>
      <c r="F132" s="246" t="s">
        <v>275</v>
      </c>
      <c r="G132" s="243"/>
      <c r="H132" s="245" t="s">
        <v>1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2" t="s">
        <v>223</v>
      </c>
      <c r="AU132" s="252" t="s">
        <v>89</v>
      </c>
      <c r="AV132" s="13" t="s">
        <v>87</v>
      </c>
      <c r="AW132" s="13" t="s">
        <v>36</v>
      </c>
      <c r="AX132" s="13" t="s">
        <v>79</v>
      </c>
      <c r="AY132" s="252" t="s">
        <v>143</v>
      </c>
    </row>
    <row r="133" s="14" customFormat="1">
      <c r="A133" s="14"/>
      <c r="B133" s="253"/>
      <c r="C133" s="254"/>
      <c r="D133" s="244" t="s">
        <v>223</v>
      </c>
      <c r="E133" s="255" t="s">
        <v>1</v>
      </c>
      <c r="F133" s="256" t="s">
        <v>276</v>
      </c>
      <c r="G133" s="254"/>
      <c r="H133" s="257">
        <v>8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3" t="s">
        <v>223</v>
      </c>
      <c r="AU133" s="263" t="s">
        <v>89</v>
      </c>
      <c r="AV133" s="14" t="s">
        <v>89</v>
      </c>
      <c r="AW133" s="14" t="s">
        <v>36</v>
      </c>
      <c r="AX133" s="14" t="s">
        <v>87</v>
      </c>
      <c r="AY133" s="263" t="s">
        <v>143</v>
      </c>
    </row>
    <row r="134" s="2" customFormat="1" ht="37.8" customHeight="1">
      <c r="A134" s="39"/>
      <c r="B134" s="40"/>
      <c r="C134" s="219" t="s">
        <v>142</v>
      </c>
      <c r="D134" s="219" t="s">
        <v>146</v>
      </c>
      <c r="E134" s="220" t="s">
        <v>277</v>
      </c>
      <c r="F134" s="221" t="s">
        <v>278</v>
      </c>
      <c r="G134" s="222" t="s">
        <v>273</v>
      </c>
      <c r="H134" s="223">
        <v>8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44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160</v>
      </c>
      <c r="AT134" s="230" t="s">
        <v>146</v>
      </c>
      <c r="AU134" s="230" t="s">
        <v>89</v>
      </c>
      <c r="AY134" s="18" t="s">
        <v>143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87</v>
      </c>
      <c r="BK134" s="231">
        <f>ROUND(I134*H134,2)</f>
        <v>0</v>
      </c>
      <c r="BL134" s="18" t="s">
        <v>160</v>
      </c>
      <c r="BM134" s="230" t="s">
        <v>279</v>
      </c>
    </row>
    <row r="135" s="2" customFormat="1" ht="24.15" customHeight="1">
      <c r="A135" s="39"/>
      <c r="B135" s="40"/>
      <c r="C135" s="219" t="s">
        <v>167</v>
      </c>
      <c r="D135" s="219" t="s">
        <v>146</v>
      </c>
      <c r="E135" s="220" t="s">
        <v>280</v>
      </c>
      <c r="F135" s="221" t="s">
        <v>281</v>
      </c>
      <c r="G135" s="222" t="s">
        <v>268</v>
      </c>
      <c r="H135" s="223">
        <v>8</v>
      </c>
      <c r="I135" s="224"/>
      <c r="J135" s="225">
        <f>ROUND(I135*H135,2)</f>
        <v>0</v>
      </c>
      <c r="K135" s="221" t="s">
        <v>150</v>
      </c>
      <c r="L135" s="45"/>
      <c r="M135" s="226" t="s">
        <v>1</v>
      </c>
      <c r="N135" s="227" t="s">
        <v>44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160</v>
      </c>
      <c r="AT135" s="230" t="s">
        <v>146</v>
      </c>
      <c r="AU135" s="230" t="s">
        <v>89</v>
      </c>
      <c r="AY135" s="18" t="s">
        <v>143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87</v>
      </c>
      <c r="BK135" s="231">
        <f>ROUND(I135*H135,2)</f>
        <v>0</v>
      </c>
      <c r="BL135" s="18" t="s">
        <v>160</v>
      </c>
      <c r="BM135" s="230" t="s">
        <v>282</v>
      </c>
    </row>
    <row r="136" s="13" customFormat="1">
      <c r="A136" s="13"/>
      <c r="B136" s="242"/>
      <c r="C136" s="243"/>
      <c r="D136" s="244" t="s">
        <v>223</v>
      </c>
      <c r="E136" s="245" t="s">
        <v>1</v>
      </c>
      <c r="F136" s="246" t="s">
        <v>283</v>
      </c>
      <c r="G136" s="243"/>
      <c r="H136" s="245" t="s">
        <v>1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2" t="s">
        <v>223</v>
      </c>
      <c r="AU136" s="252" t="s">
        <v>89</v>
      </c>
      <c r="AV136" s="13" t="s">
        <v>87</v>
      </c>
      <c r="AW136" s="13" t="s">
        <v>36</v>
      </c>
      <c r="AX136" s="13" t="s">
        <v>79</v>
      </c>
      <c r="AY136" s="252" t="s">
        <v>143</v>
      </c>
    </row>
    <row r="137" s="14" customFormat="1">
      <c r="A137" s="14"/>
      <c r="B137" s="253"/>
      <c r="C137" s="254"/>
      <c r="D137" s="244" t="s">
        <v>223</v>
      </c>
      <c r="E137" s="255" t="s">
        <v>1</v>
      </c>
      <c r="F137" s="256" t="s">
        <v>284</v>
      </c>
      <c r="G137" s="254"/>
      <c r="H137" s="257">
        <v>8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3" t="s">
        <v>223</v>
      </c>
      <c r="AU137" s="263" t="s">
        <v>89</v>
      </c>
      <c r="AV137" s="14" t="s">
        <v>89</v>
      </c>
      <c r="AW137" s="14" t="s">
        <v>36</v>
      </c>
      <c r="AX137" s="14" t="s">
        <v>87</v>
      </c>
      <c r="AY137" s="263" t="s">
        <v>143</v>
      </c>
    </row>
    <row r="138" s="2" customFormat="1" ht="24.15" customHeight="1">
      <c r="A138" s="39"/>
      <c r="B138" s="40"/>
      <c r="C138" s="219" t="s">
        <v>171</v>
      </c>
      <c r="D138" s="219" t="s">
        <v>146</v>
      </c>
      <c r="E138" s="220" t="s">
        <v>285</v>
      </c>
      <c r="F138" s="221" t="s">
        <v>286</v>
      </c>
      <c r="G138" s="222" t="s">
        <v>268</v>
      </c>
      <c r="H138" s="223">
        <v>4</v>
      </c>
      <c r="I138" s="224"/>
      <c r="J138" s="225">
        <f>ROUND(I138*H138,2)</f>
        <v>0</v>
      </c>
      <c r="K138" s="221" t="s">
        <v>150</v>
      </c>
      <c r="L138" s="45"/>
      <c r="M138" s="226" t="s">
        <v>1</v>
      </c>
      <c r="N138" s="227" t="s">
        <v>44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160</v>
      </c>
      <c r="AT138" s="230" t="s">
        <v>146</v>
      </c>
      <c r="AU138" s="230" t="s">
        <v>89</v>
      </c>
      <c r="AY138" s="18" t="s">
        <v>143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87</v>
      </c>
      <c r="BK138" s="231">
        <f>ROUND(I138*H138,2)</f>
        <v>0</v>
      </c>
      <c r="BL138" s="18" t="s">
        <v>160</v>
      </c>
      <c r="BM138" s="230" t="s">
        <v>287</v>
      </c>
    </row>
    <row r="139" s="14" customFormat="1">
      <c r="A139" s="14"/>
      <c r="B139" s="253"/>
      <c r="C139" s="254"/>
      <c r="D139" s="244" t="s">
        <v>223</v>
      </c>
      <c r="E139" s="255" t="s">
        <v>1</v>
      </c>
      <c r="F139" s="256" t="s">
        <v>288</v>
      </c>
      <c r="G139" s="254"/>
      <c r="H139" s="257">
        <v>4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3" t="s">
        <v>223</v>
      </c>
      <c r="AU139" s="263" t="s">
        <v>89</v>
      </c>
      <c r="AV139" s="14" t="s">
        <v>89</v>
      </c>
      <c r="AW139" s="14" t="s">
        <v>36</v>
      </c>
      <c r="AX139" s="14" t="s">
        <v>87</v>
      </c>
      <c r="AY139" s="263" t="s">
        <v>143</v>
      </c>
    </row>
    <row r="140" s="2" customFormat="1" ht="24.15" customHeight="1">
      <c r="A140" s="39"/>
      <c r="B140" s="40"/>
      <c r="C140" s="219" t="s">
        <v>177</v>
      </c>
      <c r="D140" s="219" t="s">
        <v>146</v>
      </c>
      <c r="E140" s="220" t="s">
        <v>289</v>
      </c>
      <c r="F140" s="221" t="s">
        <v>290</v>
      </c>
      <c r="G140" s="222" t="s">
        <v>268</v>
      </c>
      <c r="H140" s="223">
        <v>5.1200000000000001</v>
      </c>
      <c r="I140" s="224"/>
      <c r="J140" s="225">
        <f>ROUND(I140*H140,2)</f>
        <v>0</v>
      </c>
      <c r="K140" s="221" t="s">
        <v>150</v>
      </c>
      <c r="L140" s="45"/>
      <c r="M140" s="226" t="s">
        <v>1</v>
      </c>
      <c r="N140" s="227" t="s">
        <v>44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160</v>
      </c>
      <c r="AT140" s="230" t="s">
        <v>146</v>
      </c>
      <c r="AU140" s="230" t="s">
        <v>89</v>
      </c>
      <c r="AY140" s="18" t="s">
        <v>143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87</v>
      </c>
      <c r="BK140" s="231">
        <f>ROUND(I140*H140,2)</f>
        <v>0</v>
      </c>
      <c r="BL140" s="18" t="s">
        <v>160</v>
      </c>
      <c r="BM140" s="230" t="s">
        <v>291</v>
      </c>
    </row>
    <row r="141" s="13" customFormat="1">
      <c r="A141" s="13"/>
      <c r="B141" s="242"/>
      <c r="C141" s="243"/>
      <c r="D141" s="244" t="s">
        <v>223</v>
      </c>
      <c r="E141" s="245" t="s">
        <v>1</v>
      </c>
      <c r="F141" s="246" t="s">
        <v>292</v>
      </c>
      <c r="G141" s="243"/>
      <c r="H141" s="245" t="s">
        <v>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2" t="s">
        <v>223</v>
      </c>
      <c r="AU141" s="252" t="s">
        <v>89</v>
      </c>
      <c r="AV141" s="13" t="s">
        <v>87</v>
      </c>
      <c r="AW141" s="13" t="s">
        <v>36</v>
      </c>
      <c r="AX141" s="13" t="s">
        <v>79</v>
      </c>
      <c r="AY141" s="252" t="s">
        <v>143</v>
      </c>
    </row>
    <row r="142" s="14" customFormat="1">
      <c r="A142" s="14"/>
      <c r="B142" s="253"/>
      <c r="C142" s="254"/>
      <c r="D142" s="244" t="s">
        <v>223</v>
      </c>
      <c r="E142" s="255" t="s">
        <v>1</v>
      </c>
      <c r="F142" s="256" t="s">
        <v>293</v>
      </c>
      <c r="G142" s="254"/>
      <c r="H142" s="257">
        <v>5.1200000000000001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3" t="s">
        <v>223</v>
      </c>
      <c r="AU142" s="263" t="s">
        <v>89</v>
      </c>
      <c r="AV142" s="14" t="s">
        <v>89</v>
      </c>
      <c r="AW142" s="14" t="s">
        <v>36</v>
      </c>
      <c r="AX142" s="14" t="s">
        <v>87</v>
      </c>
      <c r="AY142" s="263" t="s">
        <v>143</v>
      </c>
    </row>
    <row r="143" s="2" customFormat="1" ht="24.15" customHeight="1">
      <c r="A143" s="39"/>
      <c r="B143" s="40"/>
      <c r="C143" s="219" t="s">
        <v>183</v>
      </c>
      <c r="D143" s="219" t="s">
        <v>146</v>
      </c>
      <c r="E143" s="220" t="s">
        <v>294</v>
      </c>
      <c r="F143" s="221" t="s">
        <v>295</v>
      </c>
      <c r="G143" s="222" t="s">
        <v>268</v>
      </c>
      <c r="H143" s="223">
        <v>13.119999999999999</v>
      </c>
      <c r="I143" s="224"/>
      <c r="J143" s="225">
        <f>ROUND(I143*H143,2)</f>
        <v>0</v>
      </c>
      <c r="K143" s="221" t="s">
        <v>150</v>
      </c>
      <c r="L143" s="45"/>
      <c r="M143" s="226" t="s">
        <v>1</v>
      </c>
      <c r="N143" s="227" t="s">
        <v>44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160</v>
      </c>
      <c r="AT143" s="230" t="s">
        <v>146</v>
      </c>
      <c r="AU143" s="230" t="s">
        <v>89</v>
      </c>
      <c r="AY143" s="18" t="s">
        <v>143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87</v>
      </c>
      <c r="BK143" s="231">
        <f>ROUND(I143*H143,2)</f>
        <v>0</v>
      </c>
      <c r="BL143" s="18" t="s">
        <v>160</v>
      </c>
      <c r="BM143" s="230" t="s">
        <v>296</v>
      </c>
    </row>
    <row r="144" s="14" customFormat="1">
      <c r="A144" s="14"/>
      <c r="B144" s="253"/>
      <c r="C144" s="254"/>
      <c r="D144" s="244" t="s">
        <v>223</v>
      </c>
      <c r="E144" s="255" t="s">
        <v>1</v>
      </c>
      <c r="F144" s="256" t="s">
        <v>297</v>
      </c>
      <c r="G144" s="254"/>
      <c r="H144" s="257">
        <v>13.119999999999999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3" t="s">
        <v>223</v>
      </c>
      <c r="AU144" s="263" t="s">
        <v>89</v>
      </c>
      <c r="AV144" s="14" t="s">
        <v>89</v>
      </c>
      <c r="AW144" s="14" t="s">
        <v>36</v>
      </c>
      <c r="AX144" s="14" t="s">
        <v>87</v>
      </c>
      <c r="AY144" s="263" t="s">
        <v>143</v>
      </c>
    </row>
    <row r="145" s="2" customFormat="1" ht="24.15" customHeight="1">
      <c r="A145" s="39"/>
      <c r="B145" s="40"/>
      <c r="C145" s="219" t="s">
        <v>186</v>
      </c>
      <c r="D145" s="219" t="s">
        <v>146</v>
      </c>
      <c r="E145" s="220" t="s">
        <v>298</v>
      </c>
      <c r="F145" s="221" t="s">
        <v>299</v>
      </c>
      <c r="G145" s="222" t="s">
        <v>268</v>
      </c>
      <c r="H145" s="223">
        <v>13.119999999999999</v>
      </c>
      <c r="I145" s="224"/>
      <c r="J145" s="225">
        <f>ROUND(I145*H145,2)</f>
        <v>0</v>
      </c>
      <c r="K145" s="221" t="s">
        <v>150</v>
      </c>
      <c r="L145" s="45"/>
      <c r="M145" s="226" t="s">
        <v>1</v>
      </c>
      <c r="N145" s="227" t="s">
        <v>44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160</v>
      </c>
      <c r="AT145" s="230" t="s">
        <v>146</v>
      </c>
      <c r="AU145" s="230" t="s">
        <v>89</v>
      </c>
      <c r="AY145" s="18" t="s">
        <v>143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87</v>
      </c>
      <c r="BK145" s="231">
        <f>ROUND(I145*H145,2)</f>
        <v>0</v>
      </c>
      <c r="BL145" s="18" t="s">
        <v>160</v>
      </c>
      <c r="BM145" s="230" t="s">
        <v>300</v>
      </c>
    </row>
    <row r="146" s="2" customFormat="1" ht="14.4" customHeight="1">
      <c r="A146" s="39"/>
      <c r="B146" s="40"/>
      <c r="C146" s="219" t="s">
        <v>190</v>
      </c>
      <c r="D146" s="219" t="s">
        <v>146</v>
      </c>
      <c r="E146" s="220" t="s">
        <v>301</v>
      </c>
      <c r="F146" s="221" t="s">
        <v>302</v>
      </c>
      <c r="G146" s="222" t="s">
        <v>268</v>
      </c>
      <c r="H146" s="223">
        <v>13.119999999999999</v>
      </c>
      <c r="I146" s="224"/>
      <c r="J146" s="225">
        <f>ROUND(I146*H146,2)</f>
        <v>0</v>
      </c>
      <c r="K146" s="221" t="s">
        <v>150</v>
      </c>
      <c r="L146" s="45"/>
      <c r="M146" s="226" t="s">
        <v>1</v>
      </c>
      <c r="N146" s="227" t="s">
        <v>44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160</v>
      </c>
      <c r="AT146" s="230" t="s">
        <v>146</v>
      </c>
      <c r="AU146" s="230" t="s">
        <v>89</v>
      </c>
      <c r="AY146" s="18" t="s">
        <v>143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87</v>
      </c>
      <c r="BK146" s="231">
        <f>ROUND(I146*H146,2)</f>
        <v>0</v>
      </c>
      <c r="BL146" s="18" t="s">
        <v>160</v>
      </c>
      <c r="BM146" s="230" t="s">
        <v>303</v>
      </c>
    </row>
    <row r="147" s="2" customFormat="1" ht="24.15" customHeight="1">
      <c r="A147" s="39"/>
      <c r="B147" s="40"/>
      <c r="C147" s="219" t="s">
        <v>194</v>
      </c>
      <c r="D147" s="219" t="s">
        <v>146</v>
      </c>
      <c r="E147" s="220" t="s">
        <v>304</v>
      </c>
      <c r="F147" s="221" t="s">
        <v>305</v>
      </c>
      <c r="G147" s="222" t="s">
        <v>268</v>
      </c>
      <c r="H147" s="223">
        <v>3.3359999999999999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44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1.8200000000000001</v>
      </c>
      <c r="T147" s="229">
        <f>S147*H147</f>
        <v>6.0715199999999996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160</v>
      </c>
      <c r="AT147" s="230" t="s">
        <v>146</v>
      </c>
      <c r="AU147" s="230" t="s">
        <v>89</v>
      </c>
      <c r="AY147" s="18" t="s">
        <v>143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87</v>
      </c>
      <c r="BK147" s="231">
        <f>ROUND(I147*H147,2)</f>
        <v>0</v>
      </c>
      <c r="BL147" s="18" t="s">
        <v>160</v>
      </c>
      <c r="BM147" s="230" t="s">
        <v>306</v>
      </c>
    </row>
    <row r="148" s="13" customFormat="1">
      <c r="A148" s="13"/>
      <c r="B148" s="242"/>
      <c r="C148" s="243"/>
      <c r="D148" s="244" t="s">
        <v>223</v>
      </c>
      <c r="E148" s="245" t="s">
        <v>1</v>
      </c>
      <c r="F148" s="246" t="s">
        <v>292</v>
      </c>
      <c r="G148" s="243"/>
      <c r="H148" s="245" t="s">
        <v>1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223</v>
      </c>
      <c r="AU148" s="252" t="s">
        <v>89</v>
      </c>
      <c r="AV148" s="13" t="s">
        <v>87</v>
      </c>
      <c r="AW148" s="13" t="s">
        <v>36</v>
      </c>
      <c r="AX148" s="13" t="s">
        <v>79</v>
      </c>
      <c r="AY148" s="252" t="s">
        <v>143</v>
      </c>
    </row>
    <row r="149" s="14" customFormat="1">
      <c r="A149" s="14"/>
      <c r="B149" s="253"/>
      <c r="C149" s="254"/>
      <c r="D149" s="244" t="s">
        <v>223</v>
      </c>
      <c r="E149" s="255" t="s">
        <v>1</v>
      </c>
      <c r="F149" s="256" t="s">
        <v>307</v>
      </c>
      <c r="G149" s="254"/>
      <c r="H149" s="257">
        <v>1.536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223</v>
      </c>
      <c r="AU149" s="263" t="s">
        <v>89</v>
      </c>
      <c r="AV149" s="14" t="s">
        <v>89</v>
      </c>
      <c r="AW149" s="14" t="s">
        <v>36</v>
      </c>
      <c r="AX149" s="14" t="s">
        <v>79</v>
      </c>
      <c r="AY149" s="263" t="s">
        <v>143</v>
      </c>
    </row>
    <row r="150" s="13" customFormat="1">
      <c r="A150" s="13"/>
      <c r="B150" s="242"/>
      <c r="C150" s="243"/>
      <c r="D150" s="244" t="s">
        <v>223</v>
      </c>
      <c r="E150" s="245" t="s">
        <v>1</v>
      </c>
      <c r="F150" s="246" t="s">
        <v>283</v>
      </c>
      <c r="G150" s="243"/>
      <c r="H150" s="245" t="s">
        <v>1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223</v>
      </c>
      <c r="AU150" s="252" t="s">
        <v>89</v>
      </c>
      <c r="AV150" s="13" t="s">
        <v>87</v>
      </c>
      <c r="AW150" s="13" t="s">
        <v>36</v>
      </c>
      <c r="AX150" s="13" t="s">
        <v>79</v>
      </c>
      <c r="AY150" s="252" t="s">
        <v>143</v>
      </c>
    </row>
    <row r="151" s="14" customFormat="1">
      <c r="A151" s="14"/>
      <c r="B151" s="253"/>
      <c r="C151" s="254"/>
      <c r="D151" s="244" t="s">
        <v>223</v>
      </c>
      <c r="E151" s="255" t="s">
        <v>1</v>
      </c>
      <c r="F151" s="256" t="s">
        <v>308</v>
      </c>
      <c r="G151" s="254"/>
      <c r="H151" s="257">
        <v>1.8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223</v>
      </c>
      <c r="AU151" s="263" t="s">
        <v>89</v>
      </c>
      <c r="AV151" s="14" t="s">
        <v>89</v>
      </c>
      <c r="AW151" s="14" t="s">
        <v>36</v>
      </c>
      <c r="AX151" s="14" t="s">
        <v>79</v>
      </c>
      <c r="AY151" s="263" t="s">
        <v>143</v>
      </c>
    </row>
    <row r="152" s="15" customFormat="1">
      <c r="A152" s="15"/>
      <c r="B152" s="267"/>
      <c r="C152" s="268"/>
      <c r="D152" s="244" t="s">
        <v>223</v>
      </c>
      <c r="E152" s="269" t="s">
        <v>1</v>
      </c>
      <c r="F152" s="270" t="s">
        <v>309</v>
      </c>
      <c r="G152" s="268"/>
      <c r="H152" s="271">
        <v>3.3360000000000003</v>
      </c>
      <c r="I152" s="272"/>
      <c r="J152" s="268"/>
      <c r="K152" s="268"/>
      <c r="L152" s="273"/>
      <c r="M152" s="274"/>
      <c r="N152" s="275"/>
      <c r="O152" s="275"/>
      <c r="P152" s="275"/>
      <c r="Q152" s="275"/>
      <c r="R152" s="275"/>
      <c r="S152" s="275"/>
      <c r="T152" s="27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7" t="s">
        <v>223</v>
      </c>
      <c r="AU152" s="277" t="s">
        <v>89</v>
      </c>
      <c r="AV152" s="15" t="s">
        <v>160</v>
      </c>
      <c r="AW152" s="15" t="s">
        <v>36</v>
      </c>
      <c r="AX152" s="15" t="s">
        <v>87</v>
      </c>
      <c r="AY152" s="277" t="s">
        <v>143</v>
      </c>
    </row>
    <row r="153" s="2" customFormat="1" ht="24.15" customHeight="1">
      <c r="A153" s="39"/>
      <c r="B153" s="40"/>
      <c r="C153" s="219" t="s">
        <v>198</v>
      </c>
      <c r="D153" s="219" t="s">
        <v>146</v>
      </c>
      <c r="E153" s="220" t="s">
        <v>310</v>
      </c>
      <c r="F153" s="221" t="s">
        <v>311</v>
      </c>
      <c r="G153" s="222" t="s">
        <v>273</v>
      </c>
      <c r="H153" s="223">
        <v>8</v>
      </c>
      <c r="I153" s="224"/>
      <c r="J153" s="225">
        <f>ROUND(I153*H153,2)</f>
        <v>0</v>
      </c>
      <c r="K153" s="221" t="s">
        <v>150</v>
      </c>
      <c r="L153" s="45"/>
      <c r="M153" s="226" t="s">
        <v>1</v>
      </c>
      <c r="N153" s="227" t="s">
        <v>44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160</v>
      </c>
      <c r="AT153" s="230" t="s">
        <v>146</v>
      </c>
      <c r="AU153" s="230" t="s">
        <v>89</v>
      </c>
      <c r="AY153" s="18" t="s">
        <v>143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87</v>
      </c>
      <c r="BK153" s="231">
        <f>ROUND(I153*H153,2)</f>
        <v>0</v>
      </c>
      <c r="BL153" s="18" t="s">
        <v>160</v>
      </c>
      <c r="BM153" s="230" t="s">
        <v>312</v>
      </c>
    </row>
    <row r="154" s="13" customFormat="1">
      <c r="A154" s="13"/>
      <c r="B154" s="242"/>
      <c r="C154" s="243"/>
      <c r="D154" s="244" t="s">
        <v>223</v>
      </c>
      <c r="E154" s="245" t="s">
        <v>1</v>
      </c>
      <c r="F154" s="246" t="s">
        <v>313</v>
      </c>
      <c r="G154" s="243"/>
      <c r="H154" s="245" t="s">
        <v>1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223</v>
      </c>
      <c r="AU154" s="252" t="s">
        <v>89</v>
      </c>
      <c r="AV154" s="13" t="s">
        <v>87</v>
      </c>
      <c r="AW154" s="13" t="s">
        <v>36</v>
      </c>
      <c r="AX154" s="13" t="s">
        <v>79</v>
      </c>
      <c r="AY154" s="252" t="s">
        <v>143</v>
      </c>
    </row>
    <row r="155" s="14" customFormat="1">
      <c r="A155" s="14"/>
      <c r="B155" s="253"/>
      <c r="C155" s="254"/>
      <c r="D155" s="244" t="s">
        <v>223</v>
      </c>
      <c r="E155" s="255" t="s">
        <v>1</v>
      </c>
      <c r="F155" s="256" t="s">
        <v>276</v>
      </c>
      <c r="G155" s="254"/>
      <c r="H155" s="257">
        <v>8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3" t="s">
        <v>223</v>
      </c>
      <c r="AU155" s="263" t="s">
        <v>89</v>
      </c>
      <c r="AV155" s="14" t="s">
        <v>89</v>
      </c>
      <c r="AW155" s="14" t="s">
        <v>36</v>
      </c>
      <c r="AX155" s="14" t="s">
        <v>87</v>
      </c>
      <c r="AY155" s="263" t="s">
        <v>143</v>
      </c>
    </row>
    <row r="156" s="2" customFormat="1" ht="24.15" customHeight="1">
      <c r="A156" s="39"/>
      <c r="B156" s="40"/>
      <c r="C156" s="219" t="s">
        <v>204</v>
      </c>
      <c r="D156" s="219" t="s">
        <v>146</v>
      </c>
      <c r="E156" s="220" t="s">
        <v>314</v>
      </c>
      <c r="F156" s="221" t="s">
        <v>315</v>
      </c>
      <c r="G156" s="222" t="s">
        <v>268</v>
      </c>
      <c r="H156" s="223">
        <v>2</v>
      </c>
      <c r="I156" s="224"/>
      <c r="J156" s="225">
        <f>ROUND(I156*H156,2)</f>
        <v>0</v>
      </c>
      <c r="K156" s="221" t="s">
        <v>150</v>
      </c>
      <c r="L156" s="45"/>
      <c r="M156" s="226" t="s">
        <v>1</v>
      </c>
      <c r="N156" s="227" t="s">
        <v>44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160</v>
      </c>
      <c r="AT156" s="230" t="s">
        <v>146</v>
      </c>
      <c r="AU156" s="230" t="s">
        <v>89</v>
      </c>
      <c r="AY156" s="18" t="s">
        <v>143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87</v>
      </c>
      <c r="BK156" s="231">
        <f>ROUND(I156*H156,2)</f>
        <v>0</v>
      </c>
      <c r="BL156" s="18" t="s">
        <v>160</v>
      </c>
      <c r="BM156" s="230" t="s">
        <v>316</v>
      </c>
    </row>
    <row r="157" s="13" customFormat="1">
      <c r="A157" s="13"/>
      <c r="B157" s="242"/>
      <c r="C157" s="243"/>
      <c r="D157" s="244" t="s">
        <v>223</v>
      </c>
      <c r="E157" s="245" t="s">
        <v>1</v>
      </c>
      <c r="F157" s="246" t="s">
        <v>317</v>
      </c>
      <c r="G157" s="243"/>
      <c r="H157" s="245" t="s">
        <v>1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223</v>
      </c>
      <c r="AU157" s="252" t="s">
        <v>89</v>
      </c>
      <c r="AV157" s="13" t="s">
        <v>87</v>
      </c>
      <c r="AW157" s="13" t="s">
        <v>36</v>
      </c>
      <c r="AX157" s="13" t="s">
        <v>79</v>
      </c>
      <c r="AY157" s="252" t="s">
        <v>143</v>
      </c>
    </row>
    <row r="158" s="14" customFormat="1">
      <c r="A158" s="14"/>
      <c r="B158" s="253"/>
      <c r="C158" s="254"/>
      <c r="D158" s="244" t="s">
        <v>223</v>
      </c>
      <c r="E158" s="255" t="s">
        <v>1</v>
      </c>
      <c r="F158" s="256" t="s">
        <v>318</v>
      </c>
      <c r="G158" s="254"/>
      <c r="H158" s="257">
        <v>2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223</v>
      </c>
      <c r="AU158" s="263" t="s">
        <v>89</v>
      </c>
      <c r="AV158" s="14" t="s">
        <v>89</v>
      </c>
      <c r="AW158" s="14" t="s">
        <v>36</v>
      </c>
      <c r="AX158" s="14" t="s">
        <v>87</v>
      </c>
      <c r="AY158" s="263" t="s">
        <v>143</v>
      </c>
    </row>
    <row r="159" s="2" customFormat="1" ht="24.15" customHeight="1">
      <c r="A159" s="39"/>
      <c r="B159" s="40"/>
      <c r="C159" s="219" t="s">
        <v>8</v>
      </c>
      <c r="D159" s="219" t="s">
        <v>146</v>
      </c>
      <c r="E159" s="220" t="s">
        <v>319</v>
      </c>
      <c r="F159" s="221" t="s">
        <v>320</v>
      </c>
      <c r="G159" s="222" t="s">
        <v>273</v>
      </c>
      <c r="H159" s="223">
        <v>8</v>
      </c>
      <c r="I159" s="224"/>
      <c r="J159" s="225">
        <f>ROUND(I159*H159,2)</f>
        <v>0</v>
      </c>
      <c r="K159" s="221" t="s">
        <v>150</v>
      </c>
      <c r="L159" s="45"/>
      <c r="M159" s="226" t="s">
        <v>1</v>
      </c>
      <c r="N159" s="227" t="s">
        <v>44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160</v>
      </c>
      <c r="AT159" s="230" t="s">
        <v>146</v>
      </c>
      <c r="AU159" s="230" t="s">
        <v>89</v>
      </c>
      <c r="AY159" s="18" t="s">
        <v>143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87</v>
      </c>
      <c r="BK159" s="231">
        <f>ROUND(I159*H159,2)</f>
        <v>0</v>
      </c>
      <c r="BL159" s="18" t="s">
        <v>160</v>
      </c>
      <c r="BM159" s="230" t="s">
        <v>321</v>
      </c>
    </row>
    <row r="160" s="2" customFormat="1" ht="24.15" customHeight="1">
      <c r="A160" s="39"/>
      <c r="B160" s="40"/>
      <c r="C160" s="219" t="s">
        <v>213</v>
      </c>
      <c r="D160" s="219" t="s">
        <v>146</v>
      </c>
      <c r="E160" s="220" t="s">
        <v>322</v>
      </c>
      <c r="F160" s="221" t="s">
        <v>323</v>
      </c>
      <c r="G160" s="222" t="s">
        <v>273</v>
      </c>
      <c r="H160" s="223">
        <v>8</v>
      </c>
      <c r="I160" s="224"/>
      <c r="J160" s="225">
        <f>ROUND(I160*H160,2)</f>
        <v>0</v>
      </c>
      <c r="K160" s="221" t="s">
        <v>150</v>
      </c>
      <c r="L160" s="45"/>
      <c r="M160" s="226" t="s">
        <v>1</v>
      </c>
      <c r="N160" s="227" t="s">
        <v>44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160</v>
      </c>
      <c r="AT160" s="230" t="s">
        <v>146</v>
      </c>
      <c r="AU160" s="230" t="s">
        <v>89</v>
      </c>
      <c r="AY160" s="18" t="s">
        <v>143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87</v>
      </c>
      <c r="BK160" s="231">
        <f>ROUND(I160*H160,2)</f>
        <v>0</v>
      </c>
      <c r="BL160" s="18" t="s">
        <v>160</v>
      </c>
      <c r="BM160" s="230" t="s">
        <v>324</v>
      </c>
    </row>
    <row r="161" s="14" customFormat="1">
      <c r="A161" s="14"/>
      <c r="B161" s="253"/>
      <c r="C161" s="254"/>
      <c r="D161" s="244" t="s">
        <v>223</v>
      </c>
      <c r="E161" s="255" t="s">
        <v>1</v>
      </c>
      <c r="F161" s="256" t="s">
        <v>276</v>
      </c>
      <c r="G161" s="254"/>
      <c r="H161" s="257">
        <v>8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3" t="s">
        <v>223</v>
      </c>
      <c r="AU161" s="263" t="s">
        <v>89</v>
      </c>
      <c r="AV161" s="14" t="s">
        <v>89</v>
      </c>
      <c r="AW161" s="14" t="s">
        <v>36</v>
      </c>
      <c r="AX161" s="14" t="s">
        <v>87</v>
      </c>
      <c r="AY161" s="263" t="s">
        <v>143</v>
      </c>
    </row>
    <row r="162" s="2" customFormat="1" ht="14.4" customHeight="1">
      <c r="A162" s="39"/>
      <c r="B162" s="40"/>
      <c r="C162" s="232" t="s">
        <v>217</v>
      </c>
      <c r="D162" s="232" t="s">
        <v>218</v>
      </c>
      <c r="E162" s="233" t="s">
        <v>325</v>
      </c>
      <c r="F162" s="234" t="s">
        <v>326</v>
      </c>
      <c r="G162" s="235" t="s">
        <v>327</v>
      </c>
      <c r="H162" s="236">
        <v>0.16</v>
      </c>
      <c r="I162" s="237"/>
      <c r="J162" s="238">
        <f>ROUND(I162*H162,2)</f>
        <v>0</v>
      </c>
      <c r="K162" s="234" t="s">
        <v>150</v>
      </c>
      <c r="L162" s="239"/>
      <c r="M162" s="240" t="s">
        <v>1</v>
      </c>
      <c r="N162" s="241" t="s">
        <v>44</v>
      </c>
      <c r="O162" s="92"/>
      <c r="P162" s="228">
        <f>O162*H162</f>
        <v>0</v>
      </c>
      <c r="Q162" s="228">
        <v>0.001</v>
      </c>
      <c r="R162" s="228">
        <f>Q162*H162</f>
        <v>0.00016000000000000001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177</v>
      </c>
      <c r="AT162" s="230" t="s">
        <v>218</v>
      </c>
      <c r="AU162" s="230" t="s">
        <v>89</v>
      </c>
      <c r="AY162" s="18" t="s">
        <v>143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87</v>
      </c>
      <c r="BK162" s="231">
        <f>ROUND(I162*H162,2)</f>
        <v>0</v>
      </c>
      <c r="BL162" s="18" t="s">
        <v>160</v>
      </c>
      <c r="BM162" s="230" t="s">
        <v>328</v>
      </c>
    </row>
    <row r="163" s="14" customFormat="1">
      <c r="A163" s="14"/>
      <c r="B163" s="253"/>
      <c r="C163" s="254"/>
      <c r="D163" s="244" t="s">
        <v>223</v>
      </c>
      <c r="E163" s="254"/>
      <c r="F163" s="256" t="s">
        <v>329</v>
      </c>
      <c r="G163" s="254"/>
      <c r="H163" s="257">
        <v>0.16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223</v>
      </c>
      <c r="AU163" s="263" t="s">
        <v>89</v>
      </c>
      <c r="AV163" s="14" t="s">
        <v>89</v>
      </c>
      <c r="AW163" s="14" t="s">
        <v>4</v>
      </c>
      <c r="AX163" s="14" t="s">
        <v>87</v>
      </c>
      <c r="AY163" s="263" t="s">
        <v>143</v>
      </c>
    </row>
    <row r="164" s="12" customFormat="1" ht="22.8" customHeight="1">
      <c r="A164" s="12"/>
      <c r="B164" s="203"/>
      <c r="C164" s="204"/>
      <c r="D164" s="205" t="s">
        <v>78</v>
      </c>
      <c r="E164" s="217" t="s">
        <v>89</v>
      </c>
      <c r="F164" s="217" t="s">
        <v>330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SUM(P165:P167)</f>
        <v>0</v>
      </c>
      <c r="Q164" s="211"/>
      <c r="R164" s="212">
        <f>SUM(R165:R167)</f>
        <v>2.5920000000000001</v>
      </c>
      <c r="S164" s="211"/>
      <c r="T164" s="213">
        <f>SUM(T165:T167)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87</v>
      </c>
      <c r="AT164" s="215" t="s">
        <v>78</v>
      </c>
      <c r="AU164" s="215" t="s">
        <v>87</v>
      </c>
      <c r="AY164" s="214" t="s">
        <v>143</v>
      </c>
      <c r="BK164" s="216">
        <f>SUM(BK165:BK167)</f>
        <v>0</v>
      </c>
    </row>
    <row r="165" s="2" customFormat="1" ht="24.15" customHeight="1">
      <c r="A165" s="39"/>
      <c r="B165" s="40"/>
      <c r="C165" s="219" t="s">
        <v>238</v>
      </c>
      <c r="D165" s="219" t="s">
        <v>146</v>
      </c>
      <c r="E165" s="220" t="s">
        <v>331</v>
      </c>
      <c r="F165" s="221" t="s">
        <v>332</v>
      </c>
      <c r="G165" s="222" t="s">
        <v>268</v>
      </c>
      <c r="H165" s="223">
        <v>1.2</v>
      </c>
      <c r="I165" s="224"/>
      <c r="J165" s="225">
        <f>ROUND(I165*H165,2)</f>
        <v>0</v>
      </c>
      <c r="K165" s="221" t="s">
        <v>150</v>
      </c>
      <c r="L165" s="45"/>
      <c r="M165" s="226" t="s">
        <v>1</v>
      </c>
      <c r="N165" s="227" t="s">
        <v>44</v>
      </c>
      <c r="O165" s="92"/>
      <c r="P165" s="228">
        <f>O165*H165</f>
        <v>0</v>
      </c>
      <c r="Q165" s="228">
        <v>2.1600000000000001</v>
      </c>
      <c r="R165" s="228">
        <f>Q165*H165</f>
        <v>2.5920000000000001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160</v>
      </c>
      <c r="AT165" s="230" t="s">
        <v>146</v>
      </c>
      <c r="AU165" s="230" t="s">
        <v>89</v>
      </c>
      <c r="AY165" s="18" t="s">
        <v>143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87</v>
      </c>
      <c r="BK165" s="231">
        <f>ROUND(I165*H165,2)</f>
        <v>0</v>
      </c>
      <c r="BL165" s="18" t="s">
        <v>160</v>
      </c>
      <c r="BM165" s="230" t="s">
        <v>333</v>
      </c>
    </row>
    <row r="166" s="13" customFormat="1">
      <c r="A166" s="13"/>
      <c r="B166" s="242"/>
      <c r="C166" s="243"/>
      <c r="D166" s="244" t="s">
        <v>223</v>
      </c>
      <c r="E166" s="245" t="s">
        <v>1</v>
      </c>
      <c r="F166" s="246" t="s">
        <v>334</v>
      </c>
      <c r="G166" s="243"/>
      <c r="H166" s="245" t="s">
        <v>1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2" t="s">
        <v>223</v>
      </c>
      <c r="AU166" s="252" t="s">
        <v>89</v>
      </c>
      <c r="AV166" s="13" t="s">
        <v>87</v>
      </c>
      <c r="AW166" s="13" t="s">
        <v>36</v>
      </c>
      <c r="AX166" s="13" t="s">
        <v>79</v>
      </c>
      <c r="AY166" s="252" t="s">
        <v>143</v>
      </c>
    </row>
    <row r="167" s="14" customFormat="1">
      <c r="A167" s="14"/>
      <c r="B167" s="253"/>
      <c r="C167" s="254"/>
      <c r="D167" s="244" t="s">
        <v>223</v>
      </c>
      <c r="E167" s="255" t="s">
        <v>1</v>
      </c>
      <c r="F167" s="256" t="s">
        <v>335</v>
      </c>
      <c r="G167" s="254"/>
      <c r="H167" s="257">
        <v>1.2</v>
      </c>
      <c r="I167" s="258"/>
      <c r="J167" s="254"/>
      <c r="K167" s="254"/>
      <c r="L167" s="259"/>
      <c r="M167" s="260"/>
      <c r="N167" s="261"/>
      <c r="O167" s="261"/>
      <c r="P167" s="261"/>
      <c r="Q167" s="261"/>
      <c r="R167" s="261"/>
      <c r="S167" s="261"/>
      <c r="T167" s="26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3" t="s">
        <v>223</v>
      </c>
      <c r="AU167" s="263" t="s">
        <v>89</v>
      </c>
      <c r="AV167" s="14" t="s">
        <v>89</v>
      </c>
      <c r="AW167" s="14" t="s">
        <v>36</v>
      </c>
      <c r="AX167" s="14" t="s">
        <v>87</v>
      </c>
      <c r="AY167" s="263" t="s">
        <v>143</v>
      </c>
    </row>
    <row r="168" s="12" customFormat="1" ht="22.8" customHeight="1">
      <c r="A168" s="12"/>
      <c r="B168" s="203"/>
      <c r="C168" s="204"/>
      <c r="D168" s="205" t="s">
        <v>78</v>
      </c>
      <c r="E168" s="217" t="s">
        <v>160</v>
      </c>
      <c r="F168" s="217" t="s">
        <v>336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SUM(P169:P176)</f>
        <v>0</v>
      </c>
      <c r="Q168" s="211"/>
      <c r="R168" s="212">
        <f>SUM(R169:R176)</f>
        <v>22.802142719999999</v>
      </c>
      <c r="S168" s="211"/>
      <c r="T168" s="213">
        <f>SUM(T169:T176)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87</v>
      </c>
      <c r="AT168" s="215" t="s">
        <v>78</v>
      </c>
      <c r="AU168" s="215" t="s">
        <v>87</v>
      </c>
      <c r="AY168" s="214" t="s">
        <v>143</v>
      </c>
      <c r="BK168" s="216">
        <f>SUM(BK169:BK176)</f>
        <v>0</v>
      </c>
    </row>
    <row r="169" s="2" customFormat="1" ht="24.15" customHeight="1">
      <c r="A169" s="39"/>
      <c r="B169" s="40"/>
      <c r="C169" s="219" t="s">
        <v>242</v>
      </c>
      <c r="D169" s="219" t="s">
        <v>146</v>
      </c>
      <c r="E169" s="220" t="s">
        <v>337</v>
      </c>
      <c r="F169" s="221" t="s">
        <v>338</v>
      </c>
      <c r="G169" s="222" t="s">
        <v>268</v>
      </c>
      <c r="H169" s="223">
        <v>3.5840000000000001</v>
      </c>
      <c r="I169" s="224"/>
      <c r="J169" s="225">
        <f>ROUND(I169*H169,2)</f>
        <v>0</v>
      </c>
      <c r="K169" s="221" t="s">
        <v>150</v>
      </c>
      <c r="L169" s="45"/>
      <c r="M169" s="226" t="s">
        <v>1</v>
      </c>
      <c r="N169" s="227" t="s">
        <v>44</v>
      </c>
      <c r="O169" s="92"/>
      <c r="P169" s="228">
        <f>O169*H169</f>
        <v>0</v>
      </c>
      <c r="Q169" s="228">
        <v>2.13408</v>
      </c>
      <c r="R169" s="228">
        <f>Q169*H169</f>
        <v>7.64854272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160</v>
      </c>
      <c r="AT169" s="230" t="s">
        <v>146</v>
      </c>
      <c r="AU169" s="230" t="s">
        <v>89</v>
      </c>
      <c r="AY169" s="18" t="s">
        <v>143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87</v>
      </c>
      <c r="BK169" s="231">
        <f>ROUND(I169*H169,2)</f>
        <v>0</v>
      </c>
      <c r="BL169" s="18" t="s">
        <v>160</v>
      </c>
      <c r="BM169" s="230" t="s">
        <v>339</v>
      </c>
    </row>
    <row r="170" s="13" customFormat="1">
      <c r="A170" s="13"/>
      <c r="B170" s="242"/>
      <c r="C170" s="243"/>
      <c r="D170" s="244" t="s">
        <v>223</v>
      </c>
      <c r="E170" s="245" t="s">
        <v>1</v>
      </c>
      <c r="F170" s="246" t="s">
        <v>340</v>
      </c>
      <c r="G170" s="243"/>
      <c r="H170" s="245" t="s">
        <v>1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2" t="s">
        <v>223</v>
      </c>
      <c r="AU170" s="252" t="s">
        <v>89</v>
      </c>
      <c r="AV170" s="13" t="s">
        <v>87</v>
      </c>
      <c r="AW170" s="13" t="s">
        <v>36</v>
      </c>
      <c r="AX170" s="13" t="s">
        <v>79</v>
      </c>
      <c r="AY170" s="252" t="s">
        <v>143</v>
      </c>
    </row>
    <row r="171" s="14" customFormat="1">
      <c r="A171" s="14"/>
      <c r="B171" s="253"/>
      <c r="C171" s="254"/>
      <c r="D171" s="244" t="s">
        <v>223</v>
      </c>
      <c r="E171" s="255" t="s">
        <v>1</v>
      </c>
      <c r="F171" s="256" t="s">
        <v>341</v>
      </c>
      <c r="G171" s="254"/>
      <c r="H171" s="257">
        <v>3.5840000000000001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3" t="s">
        <v>223</v>
      </c>
      <c r="AU171" s="263" t="s">
        <v>89</v>
      </c>
      <c r="AV171" s="14" t="s">
        <v>89</v>
      </c>
      <c r="AW171" s="14" t="s">
        <v>36</v>
      </c>
      <c r="AX171" s="14" t="s">
        <v>87</v>
      </c>
      <c r="AY171" s="263" t="s">
        <v>143</v>
      </c>
    </row>
    <row r="172" s="2" customFormat="1" ht="24.15" customHeight="1">
      <c r="A172" s="39"/>
      <c r="B172" s="40"/>
      <c r="C172" s="219" t="s">
        <v>226</v>
      </c>
      <c r="D172" s="219" t="s">
        <v>146</v>
      </c>
      <c r="E172" s="220" t="s">
        <v>342</v>
      </c>
      <c r="F172" s="221" t="s">
        <v>343</v>
      </c>
      <c r="G172" s="222" t="s">
        <v>273</v>
      </c>
      <c r="H172" s="223">
        <v>6.4000000000000004</v>
      </c>
      <c r="I172" s="224"/>
      <c r="J172" s="225">
        <f>ROUND(I172*H172,2)</f>
        <v>0</v>
      </c>
      <c r="K172" s="221" t="s">
        <v>150</v>
      </c>
      <c r="L172" s="45"/>
      <c r="M172" s="226" t="s">
        <v>1</v>
      </c>
      <c r="N172" s="227" t="s">
        <v>44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160</v>
      </c>
      <c r="AT172" s="230" t="s">
        <v>146</v>
      </c>
      <c r="AU172" s="230" t="s">
        <v>89</v>
      </c>
      <c r="AY172" s="18" t="s">
        <v>143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87</v>
      </c>
      <c r="BK172" s="231">
        <f>ROUND(I172*H172,2)</f>
        <v>0</v>
      </c>
      <c r="BL172" s="18" t="s">
        <v>160</v>
      </c>
      <c r="BM172" s="230" t="s">
        <v>344</v>
      </c>
    </row>
    <row r="173" s="14" customFormat="1">
      <c r="A173" s="14"/>
      <c r="B173" s="253"/>
      <c r="C173" s="254"/>
      <c r="D173" s="244" t="s">
        <v>223</v>
      </c>
      <c r="E173" s="255" t="s">
        <v>1</v>
      </c>
      <c r="F173" s="256" t="s">
        <v>345</v>
      </c>
      <c r="G173" s="254"/>
      <c r="H173" s="257">
        <v>6.4000000000000004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3" t="s">
        <v>223</v>
      </c>
      <c r="AU173" s="263" t="s">
        <v>89</v>
      </c>
      <c r="AV173" s="14" t="s">
        <v>89</v>
      </c>
      <c r="AW173" s="14" t="s">
        <v>36</v>
      </c>
      <c r="AX173" s="14" t="s">
        <v>87</v>
      </c>
      <c r="AY173" s="263" t="s">
        <v>143</v>
      </c>
    </row>
    <row r="174" s="2" customFormat="1" ht="24.15" customHeight="1">
      <c r="A174" s="39"/>
      <c r="B174" s="40"/>
      <c r="C174" s="219" t="s">
        <v>7</v>
      </c>
      <c r="D174" s="219" t="s">
        <v>146</v>
      </c>
      <c r="E174" s="220" t="s">
        <v>346</v>
      </c>
      <c r="F174" s="221" t="s">
        <v>347</v>
      </c>
      <c r="G174" s="222" t="s">
        <v>268</v>
      </c>
      <c r="H174" s="223">
        <v>8.1999999999999993</v>
      </c>
      <c r="I174" s="224"/>
      <c r="J174" s="225">
        <f>ROUND(I174*H174,2)</f>
        <v>0</v>
      </c>
      <c r="K174" s="221" t="s">
        <v>150</v>
      </c>
      <c r="L174" s="45"/>
      <c r="M174" s="226" t="s">
        <v>1</v>
      </c>
      <c r="N174" s="227" t="s">
        <v>44</v>
      </c>
      <c r="O174" s="92"/>
      <c r="P174" s="228">
        <f>O174*H174</f>
        <v>0</v>
      </c>
      <c r="Q174" s="228">
        <v>1.8480000000000001</v>
      </c>
      <c r="R174" s="228">
        <f>Q174*H174</f>
        <v>15.153599999999999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160</v>
      </c>
      <c r="AT174" s="230" t="s">
        <v>146</v>
      </c>
      <c r="AU174" s="230" t="s">
        <v>89</v>
      </c>
      <c r="AY174" s="18" t="s">
        <v>143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87</v>
      </c>
      <c r="BK174" s="231">
        <f>ROUND(I174*H174,2)</f>
        <v>0</v>
      </c>
      <c r="BL174" s="18" t="s">
        <v>160</v>
      </c>
      <c r="BM174" s="230" t="s">
        <v>348</v>
      </c>
    </row>
    <row r="175" s="13" customFormat="1">
      <c r="A175" s="13"/>
      <c r="B175" s="242"/>
      <c r="C175" s="243"/>
      <c r="D175" s="244" t="s">
        <v>223</v>
      </c>
      <c r="E175" s="245" t="s">
        <v>1</v>
      </c>
      <c r="F175" s="246" t="s">
        <v>349</v>
      </c>
      <c r="G175" s="243"/>
      <c r="H175" s="245" t="s">
        <v>1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223</v>
      </c>
      <c r="AU175" s="252" t="s">
        <v>89</v>
      </c>
      <c r="AV175" s="13" t="s">
        <v>87</v>
      </c>
      <c r="AW175" s="13" t="s">
        <v>36</v>
      </c>
      <c r="AX175" s="13" t="s">
        <v>79</v>
      </c>
      <c r="AY175" s="252" t="s">
        <v>143</v>
      </c>
    </row>
    <row r="176" s="14" customFormat="1">
      <c r="A176" s="14"/>
      <c r="B176" s="253"/>
      <c r="C176" s="254"/>
      <c r="D176" s="244" t="s">
        <v>223</v>
      </c>
      <c r="E176" s="255" t="s">
        <v>1</v>
      </c>
      <c r="F176" s="256" t="s">
        <v>350</v>
      </c>
      <c r="G176" s="254"/>
      <c r="H176" s="257">
        <v>8.1999999999999993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3" t="s">
        <v>223</v>
      </c>
      <c r="AU176" s="263" t="s">
        <v>89</v>
      </c>
      <c r="AV176" s="14" t="s">
        <v>89</v>
      </c>
      <c r="AW176" s="14" t="s">
        <v>36</v>
      </c>
      <c r="AX176" s="14" t="s">
        <v>87</v>
      </c>
      <c r="AY176" s="263" t="s">
        <v>143</v>
      </c>
    </row>
    <row r="177" s="12" customFormat="1" ht="22.8" customHeight="1">
      <c r="A177" s="12"/>
      <c r="B177" s="203"/>
      <c r="C177" s="204"/>
      <c r="D177" s="205" t="s">
        <v>78</v>
      </c>
      <c r="E177" s="217" t="s">
        <v>351</v>
      </c>
      <c r="F177" s="217" t="s">
        <v>352</v>
      </c>
      <c r="G177" s="204"/>
      <c r="H177" s="204"/>
      <c r="I177" s="207"/>
      <c r="J177" s="218">
        <f>BK177</f>
        <v>0</v>
      </c>
      <c r="K177" s="204"/>
      <c r="L177" s="209"/>
      <c r="M177" s="210"/>
      <c r="N177" s="211"/>
      <c r="O177" s="211"/>
      <c r="P177" s="212">
        <f>SUM(P178:P184)</f>
        <v>0</v>
      </c>
      <c r="Q177" s="211"/>
      <c r="R177" s="212">
        <f>SUM(R178:R184)</f>
        <v>0</v>
      </c>
      <c r="S177" s="211"/>
      <c r="T177" s="213">
        <f>SUM(T178:T184)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4" t="s">
        <v>87</v>
      </c>
      <c r="AT177" s="215" t="s">
        <v>78</v>
      </c>
      <c r="AU177" s="215" t="s">
        <v>87</v>
      </c>
      <c r="AY177" s="214" t="s">
        <v>143</v>
      </c>
      <c r="BK177" s="216">
        <f>SUM(BK178:BK184)</f>
        <v>0</v>
      </c>
    </row>
    <row r="178" s="2" customFormat="1" ht="24.15" customHeight="1">
      <c r="A178" s="39"/>
      <c r="B178" s="40"/>
      <c r="C178" s="219" t="s">
        <v>234</v>
      </c>
      <c r="D178" s="219" t="s">
        <v>146</v>
      </c>
      <c r="E178" s="220" t="s">
        <v>298</v>
      </c>
      <c r="F178" s="221" t="s">
        <v>299</v>
      </c>
      <c r="G178" s="222" t="s">
        <v>268</v>
      </c>
      <c r="H178" s="223">
        <v>9.7840000000000007</v>
      </c>
      <c r="I178" s="224"/>
      <c r="J178" s="225">
        <f>ROUND(I178*H178,2)</f>
        <v>0</v>
      </c>
      <c r="K178" s="221" t="s">
        <v>150</v>
      </c>
      <c r="L178" s="45"/>
      <c r="M178" s="226" t="s">
        <v>1</v>
      </c>
      <c r="N178" s="227" t="s">
        <v>44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160</v>
      </c>
      <c r="AT178" s="230" t="s">
        <v>146</v>
      </c>
      <c r="AU178" s="230" t="s">
        <v>89</v>
      </c>
      <c r="AY178" s="18" t="s">
        <v>143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87</v>
      </c>
      <c r="BK178" s="231">
        <f>ROUND(I178*H178,2)</f>
        <v>0</v>
      </c>
      <c r="BL178" s="18" t="s">
        <v>160</v>
      </c>
      <c r="BM178" s="230" t="s">
        <v>353</v>
      </c>
    </row>
    <row r="179" s="14" customFormat="1">
      <c r="A179" s="14"/>
      <c r="B179" s="253"/>
      <c r="C179" s="254"/>
      <c r="D179" s="244" t="s">
        <v>223</v>
      </c>
      <c r="E179" s="255" t="s">
        <v>1</v>
      </c>
      <c r="F179" s="256" t="s">
        <v>354</v>
      </c>
      <c r="G179" s="254"/>
      <c r="H179" s="257">
        <v>9.7840000000000007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3" t="s">
        <v>223</v>
      </c>
      <c r="AU179" s="263" t="s">
        <v>89</v>
      </c>
      <c r="AV179" s="14" t="s">
        <v>89</v>
      </c>
      <c r="AW179" s="14" t="s">
        <v>36</v>
      </c>
      <c r="AX179" s="14" t="s">
        <v>87</v>
      </c>
      <c r="AY179" s="263" t="s">
        <v>143</v>
      </c>
    </row>
    <row r="180" s="2" customFormat="1" ht="24.15" customHeight="1">
      <c r="A180" s="39"/>
      <c r="B180" s="40"/>
      <c r="C180" s="219" t="s">
        <v>355</v>
      </c>
      <c r="D180" s="219" t="s">
        <v>146</v>
      </c>
      <c r="E180" s="220" t="s">
        <v>356</v>
      </c>
      <c r="F180" s="221" t="s">
        <v>357</v>
      </c>
      <c r="G180" s="222" t="s">
        <v>221</v>
      </c>
      <c r="H180" s="223">
        <v>18.59</v>
      </c>
      <c r="I180" s="224"/>
      <c r="J180" s="225">
        <f>ROUND(I180*H180,2)</f>
        <v>0</v>
      </c>
      <c r="K180" s="221" t="s">
        <v>150</v>
      </c>
      <c r="L180" s="45"/>
      <c r="M180" s="226" t="s">
        <v>1</v>
      </c>
      <c r="N180" s="227" t="s">
        <v>44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160</v>
      </c>
      <c r="AT180" s="230" t="s">
        <v>146</v>
      </c>
      <c r="AU180" s="230" t="s">
        <v>89</v>
      </c>
      <c r="AY180" s="18" t="s">
        <v>143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87</v>
      </c>
      <c r="BK180" s="231">
        <f>ROUND(I180*H180,2)</f>
        <v>0</v>
      </c>
      <c r="BL180" s="18" t="s">
        <v>160</v>
      </c>
      <c r="BM180" s="230" t="s">
        <v>358</v>
      </c>
    </row>
    <row r="181" s="14" customFormat="1">
      <c r="A181" s="14"/>
      <c r="B181" s="253"/>
      <c r="C181" s="254"/>
      <c r="D181" s="244" t="s">
        <v>223</v>
      </c>
      <c r="E181" s="255" t="s">
        <v>1</v>
      </c>
      <c r="F181" s="256" t="s">
        <v>359</v>
      </c>
      <c r="G181" s="254"/>
      <c r="H181" s="257">
        <v>18.59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3" t="s">
        <v>223</v>
      </c>
      <c r="AU181" s="263" t="s">
        <v>89</v>
      </c>
      <c r="AV181" s="14" t="s">
        <v>89</v>
      </c>
      <c r="AW181" s="14" t="s">
        <v>36</v>
      </c>
      <c r="AX181" s="14" t="s">
        <v>87</v>
      </c>
      <c r="AY181" s="263" t="s">
        <v>143</v>
      </c>
    </row>
    <row r="182" s="2" customFormat="1" ht="24.15" customHeight="1">
      <c r="A182" s="39"/>
      <c r="B182" s="40"/>
      <c r="C182" s="219" t="s">
        <v>360</v>
      </c>
      <c r="D182" s="219" t="s">
        <v>146</v>
      </c>
      <c r="E182" s="220" t="s">
        <v>361</v>
      </c>
      <c r="F182" s="221" t="s">
        <v>362</v>
      </c>
      <c r="G182" s="222" t="s">
        <v>221</v>
      </c>
      <c r="H182" s="223">
        <v>167.31</v>
      </c>
      <c r="I182" s="224"/>
      <c r="J182" s="225">
        <f>ROUND(I182*H182,2)</f>
        <v>0</v>
      </c>
      <c r="K182" s="221" t="s">
        <v>150</v>
      </c>
      <c r="L182" s="45"/>
      <c r="M182" s="226" t="s">
        <v>1</v>
      </c>
      <c r="N182" s="227" t="s">
        <v>44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160</v>
      </c>
      <c r="AT182" s="230" t="s">
        <v>146</v>
      </c>
      <c r="AU182" s="230" t="s">
        <v>89</v>
      </c>
      <c r="AY182" s="18" t="s">
        <v>143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87</v>
      </c>
      <c r="BK182" s="231">
        <f>ROUND(I182*H182,2)</f>
        <v>0</v>
      </c>
      <c r="BL182" s="18" t="s">
        <v>160</v>
      </c>
      <c r="BM182" s="230" t="s">
        <v>363</v>
      </c>
    </row>
    <row r="183" s="14" customFormat="1">
      <c r="A183" s="14"/>
      <c r="B183" s="253"/>
      <c r="C183" s="254"/>
      <c r="D183" s="244" t="s">
        <v>223</v>
      </c>
      <c r="E183" s="255" t="s">
        <v>1</v>
      </c>
      <c r="F183" s="256" t="s">
        <v>364</v>
      </c>
      <c r="G183" s="254"/>
      <c r="H183" s="257">
        <v>167.31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3" t="s">
        <v>223</v>
      </c>
      <c r="AU183" s="263" t="s">
        <v>89</v>
      </c>
      <c r="AV183" s="14" t="s">
        <v>89</v>
      </c>
      <c r="AW183" s="14" t="s">
        <v>36</v>
      </c>
      <c r="AX183" s="14" t="s">
        <v>87</v>
      </c>
      <c r="AY183" s="263" t="s">
        <v>143</v>
      </c>
    </row>
    <row r="184" s="2" customFormat="1" ht="24.15" customHeight="1">
      <c r="A184" s="39"/>
      <c r="B184" s="40"/>
      <c r="C184" s="219" t="s">
        <v>365</v>
      </c>
      <c r="D184" s="219" t="s">
        <v>146</v>
      </c>
      <c r="E184" s="220" t="s">
        <v>366</v>
      </c>
      <c r="F184" s="221" t="s">
        <v>367</v>
      </c>
      <c r="G184" s="222" t="s">
        <v>221</v>
      </c>
      <c r="H184" s="223">
        <v>18.59</v>
      </c>
      <c r="I184" s="224"/>
      <c r="J184" s="225">
        <f>ROUND(I184*H184,2)</f>
        <v>0</v>
      </c>
      <c r="K184" s="221" t="s">
        <v>150</v>
      </c>
      <c r="L184" s="45"/>
      <c r="M184" s="226" t="s">
        <v>1</v>
      </c>
      <c r="N184" s="227" t="s">
        <v>44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160</v>
      </c>
      <c r="AT184" s="230" t="s">
        <v>146</v>
      </c>
      <c r="AU184" s="230" t="s">
        <v>89</v>
      </c>
      <c r="AY184" s="18" t="s">
        <v>143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87</v>
      </c>
      <c r="BK184" s="231">
        <f>ROUND(I184*H184,2)</f>
        <v>0</v>
      </c>
      <c r="BL184" s="18" t="s">
        <v>160</v>
      </c>
      <c r="BM184" s="230" t="s">
        <v>368</v>
      </c>
    </row>
    <row r="185" s="12" customFormat="1" ht="22.8" customHeight="1">
      <c r="A185" s="12"/>
      <c r="B185" s="203"/>
      <c r="C185" s="204"/>
      <c r="D185" s="205" t="s">
        <v>78</v>
      </c>
      <c r="E185" s="217" t="s">
        <v>369</v>
      </c>
      <c r="F185" s="217" t="s">
        <v>370</v>
      </c>
      <c r="G185" s="204"/>
      <c r="H185" s="204"/>
      <c r="I185" s="207"/>
      <c r="J185" s="218">
        <f>BK185</f>
        <v>0</v>
      </c>
      <c r="K185" s="204"/>
      <c r="L185" s="209"/>
      <c r="M185" s="210"/>
      <c r="N185" s="211"/>
      <c r="O185" s="211"/>
      <c r="P185" s="212">
        <f>P186</f>
        <v>0</v>
      </c>
      <c r="Q185" s="211"/>
      <c r="R185" s="212">
        <f>R186</f>
        <v>0</v>
      </c>
      <c r="S185" s="211"/>
      <c r="T185" s="213">
        <f>T186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4" t="s">
        <v>87</v>
      </c>
      <c r="AT185" s="215" t="s">
        <v>78</v>
      </c>
      <c r="AU185" s="215" t="s">
        <v>87</v>
      </c>
      <c r="AY185" s="214" t="s">
        <v>143</v>
      </c>
      <c r="BK185" s="216">
        <f>BK186</f>
        <v>0</v>
      </c>
    </row>
    <row r="186" s="2" customFormat="1" ht="14.4" customHeight="1">
      <c r="A186" s="39"/>
      <c r="B186" s="40"/>
      <c r="C186" s="219" t="s">
        <v>371</v>
      </c>
      <c r="D186" s="219" t="s">
        <v>146</v>
      </c>
      <c r="E186" s="220" t="s">
        <v>372</v>
      </c>
      <c r="F186" s="221" t="s">
        <v>373</v>
      </c>
      <c r="G186" s="222" t="s">
        <v>221</v>
      </c>
      <c r="H186" s="223">
        <v>25.395</v>
      </c>
      <c r="I186" s="224"/>
      <c r="J186" s="225">
        <f>ROUND(I186*H186,2)</f>
        <v>0</v>
      </c>
      <c r="K186" s="221" t="s">
        <v>150</v>
      </c>
      <c r="L186" s="45"/>
      <c r="M186" s="278" t="s">
        <v>1</v>
      </c>
      <c r="N186" s="279" t="s">
        <v>44</v>
      </c>
      <c r="O186" s="280"/>
      <c r="P186" s="281">
        <f>O186*H186</f>
        <v>0</v>
      </c>
      <c r="Q186" s="281">
        <v>0</v>
      </c>
      <c r="R186" s="281">
        <f>Q186*H186</f>
        <v>0</v>
      </c>
      <c r="S186" s="281">
        <v>0</v>
      </c>
      <c r="T186" s="282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160</v>
      </c>
      <c r="AT186" s="230" t="s">
        <v>146</v>
      </c>
      <c r="AU186" s="230" t="s">
        <v>89</v>
      </c>
      <c r="AY186" s="18" t="s">
        <v>143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87</v>
      </c>
      <c r="BK186" s="231">
        <f>ROUND(I186*H186,2)</f>
        <v>0</v>
      </c>
      <c r="BL186" s="18" t="s">
        <v>160</v>
      </c>
      <c r="BM186" s="230" t="s">
        <v>374</v>
      </c>
    </row>
    <row r="187" s="2" customFormat="1" ht="6.96" customHeight="1">
      <c r="A187" s="39"/>
      <c r="B187" s="67"/>
      <c r="C187" s="68"/>
      <c r="D187" s="68"/>
      <c r="E187" s="68"/>
      <c r="F187" s="68"/>
      <c r="G187" s="68"/>
      <c r="H187" s="68"/>
      <c r="I187" s="68"/>
      <c r="J187" s="68"/>
      <c r="K187" s="68"/>
      <c r="L187" s="45"/>
      <c r="M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</row>
  </sheetData>
  <sheetProtection sheet="1" autoFilter="0" formatColumns="0" formatRows="0" objects="1" scenarios="1" spinCount="100000" saltValue="eRHWKc5YUVUrhx9+p4E2qSinBKfMUPx6fImWh/T2dcpTKnySFRkwSJ818v+L6NXsSWQWN2y6oTH8Gum3wsihbA==" hashValue="Ye35VwmrMrDTG7xsdIOQ6fsAZornDCuHoAyM08ifAxY8esbDHVlM+PCRmxBXOlpPijijc4Kd5ly96M8f4QzkkA==" algorithmName="SHA-512" password="CC35"/>
  <autoFilter ref="C121:K18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Merta, Sobotín-oprava koryta toku ř.km 4,220-5,614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375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114</v>
      </c>
      <c r="G12" s="39"/>
      <c r="H12" s="39"/>
      <c r="I12" s="141" t="s">
        <v>22</v>
      </c>
      <c r="J12" s="145" t="str">
        <f>'Rekapitulace stavby'!AN8</f>
        <v>9. 7. 2021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115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>28571690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SAFETY PRO s.r.o</v>
      </c>
      <c r="F21" s="39"/>
      <c r="G21" s="39"/>
      <c r="H21" s="39"/>
      <c r="I21" s="141" t="s">
        <v>28</v>
      </c>
      <c r="J21" s="144" t="str">
        <f>IF('Rekapitulace stavby'!AN17="","",'Rekapitulace stavby'!AN17)</f>
        <v>CZ28571690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116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ROUND((SUM(BE122:BE234)),  2)</f>
        <v>0</v>
      </c>
      <c r="G33" s="39"/>
      <c r="H33" s="39"/>
      <c r="I33" s="156">
        <v>0.20999999999999999</v>
      </c>
      <c r="J33" s="155">
        <f>ROUND(((SUM(BE122:BE234))*I33),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ROUND((SUM(BF122:BF234)),  2)</f>
        <v>0</v>
      </c>
      <c r="G34" s="39"/>
      <c r="H34" s="39"/>
      <c r="I34" s="156">
        <v>0.14999999999999999</v>
      </c>
      <c r="J34" s="155">
        <f>ROUND(((SUM(BF122:BF234))*I34),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ROUND((SUM(BG122:BG234)),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ROUND((SUM(BH122:BH234)),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ROUND((SUM(BI122:BI234)),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Merta, Sobotín-oprava koryta toku ř.km 4,220-5,614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02 - Opevnění svahu u sloupu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Sobotín</v>
      </c>
      <c r="G89" s="41"/>
      <c r="H89" s="41"/>
      <c r="I89" s="33" t="s">
        <v>22</v>
      </c>
      <c r="J89" s="80" t="str">
        <f>IF(J12="","",J12)</f>
        <v>9. 7. 2021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PMO Moravy</v>
      </c>
      <c r="G91" s="41"/>
      <c r="H91" s="41"/>
      <c r="I91" s="33" t="s">
        <v>32</v>
      </c>
      <c r="J91" s="37" t="str">
        <f>E21</f>
        <v>SAFETY PRO s.r.o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Slavek Šiška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247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248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249</v>
      </c>
      <c r="E99" s="189"/>
      <c r="F99" s="189"/>
      <c r="G99" s="189"/>
      <c r="H99" s="189"/>
      <c r="I99" s="189"/>
      <c r="J99" s="190">
        <f>J190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250</v>
      </c>
      <c r="E100" s="189"/>
      <c r="F100" s="189"/>
      <c r="G100" s="189"/>
      <c r="H100" s="189"/>
      <c r="I100" s="189"/>
      <c r="J100" s="190">
        <f>J196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251</v>
      </c>
      <c r="E101" s="189"/>
      <c r="F101" s="189"/>
      <c r="G101" s="189"/>
      <c r="H101" s="189"/>
      <c r="I101" s="189"/>
      <c r="J101" s="190">
        <f>J215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252</v>
      </c>
      <c r="E102" s="189"/>
      <c r="F102" s="189"/>
      <c r="G102" s="189"/>
      <c r="H102" s="189"/>
      <c r="I102" s="189"/>
      <c r="J102" s="190">
        <f>J233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Merta, Sobotín-oprava koryta toku ř.km 4,220-5,614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02 - Opevnění svahu u sloupu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Sobotín</v>
      </c>
      <c r="G116" s="41"/>
      <c r="H116" s="41"/>
      <c r="I116" s="33" t="s">
        <v>22</v>
      </c>
      <c r="J116" s="80" t="str">
        <f>IF(J12="","",J12)</f>
        <v>9. 7. 2021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PMO Moravy</v>
      </c>
      <c r="G118" s="41"/>
      <c r="H118" s="41"/>
      <c r="I118" s="33" t="s">
        <v>32</v>
      </c>
      <c r="J118" s="37" t="str">
        <f>E21</f>
        <v>SAFETY PRO s.r.o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37</v>
      </c>
      <c r="J119" s="37" t="str">
        <f>E24</f>
        <v>Slavek Šiška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129</v>
      </c>
      <c r="D121" s="195" t="s">
        <v>64</v>
      </c>
      <c r="E121" s="195" t="s">
        <v>60</v>
      </c>
      <c r="F121" s="195" t="s">
        <v>61</v>
      </c>
      <c r="G121" s="195" t="s">
        <v>130</v>
      </c>
      <c r="H121" s="195" t="s">
        <v>131</v>
      </c>
      <c r="I121" s="195" t="s">
        <v>132</v>
      </c>
      <c r="J121" s="195" t="s">
        <v>119</v>
      </c>
      <c r="K121" s="196" t="s">
        <v>133</v>
      </c>
      <c r="L121" s="197"/>
      <c r="M121" s="101" t="s">
        <v>1</v>
      </c>
      <c r="N121" s="102" t="s">
        <v>43</v>
      </c>
      <c r="O121" s="102" t="s">
        <v>134</v>
      </c>
      <c r="P121" s="102" t="s">
        <v>135</v>
      </c>
      <c r="Q121" s="102" t="s">
        <v>136</v>
      </c>
      <c r="R121" s="102" t="s">
        <v>137</v>
      </c>
      <c r="S121" s="102" t="s">
        <v>138</v>
      </c>
      <c r="T121" s="103" t="s">
        <v>139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140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106.4103248</v>
      </c>
      <c r="S122" s="105"/>
      <c r="T122" s="201">
        <f>T123</f>
        <v>19.328400000000002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78</v>
      </c>
      <c r="AU122" s="18" t="s">
        <v>121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78</v>
      </c>
      <c r="E123" s="206" t="s">
        <v>253</v>
      </c>
      <c r="F123" s="206" t="s">
        <v>254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P124+P190+P196+P215+P233</f>
        <v>0</v>
      </c>
      <c r="Q123" s="211"/>
      <c r="R123" s="212">
        <f>R124+R190+R196+R215+R233</f>
        <v>106.4103248</v>
      </c>
      <c r="S123" s="211"/>
      <c r="T123" s="213">
        <f>T124+T190+T196+T215+T233</f>
        <v>19.328400000000002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87</v>
      </c>
      <c r="AT123" s="215" t="s">
        <v>78</v>
      </c>
      <c r="AU123" s="215" t="s">
        <v>79</v>
      </c>
      <c r="AY123" s="214" t="s">
        <v>143</v>
      </c>
      <c r="BK123" s="216">
        <f>BK124+BK190+BK196+BK215+BK233</f>
        <v>0</v>
      </c>
    </row>
    <row r="124" s="12" customFormat="1" ht="22.8" customHeight="1">
      <c r="A124" s="12"/>
      <c r="B124" s="203"/>
      <c r="C124" s="204"/>
      <c r="D124" s="205" t="s">
        <v>78</v>
      </c>
      <c r="E124" s="217" t="s">
        <v>87</v>
      </c>
      <c r="F124" s="217" t="s">
        <v>255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SUM(P125:P189)</f>
        <v>0</v>
      </c>
      <c r="Q124" s="211"/>
      <c r="R124" s="212">
        <f>SUM(R125:R189)</f>
        <v>0.0028400000000000001</v>
      </c>
      <c r="S124" s="211"/>
      <c r="T124" s="213">
        <f>SUM(T125:T189)</f>
        <v>19.328400000000002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87</v>
      </c>
      <c r="AT124" s="215" t="s">
        <v>78</v>
      </c>
      <c r="AU124" s="215" t="s">
        <v>87</v>
      </c>
      <c r="AY124" s="214" t="s">
        <v>143</v>
      </c>
      <c r="BK124" s="216">
        <f>SUM(BK125:BK189)</f>
        <v>0</v>
      </c>
    </row>
    <row r="125" s="2" customFormat="1" ht="24.15" customHeight="1">
      <c r="A125" s="39"/>
      <c r="B125" s="40"/>
      <c r="C125" s="219" t="s">
        <v>87</v>
      </c>
      <c r="D125" s="219" t="s">
        <v>146</v>
      </c>
      <c r="E125" s="220" t="s">
        <v>256</v>
      </c>
      <c r="F125" s="221" t="s">
        <v>257</v>
      </c>
      <c r="G125" s="222" t="s">
        <v>258</v>
      </c>
      <c r="H125" s="223">
        <v>80</v>
      </c>
      <c r="I125" s="224"/>
      <c r="J125" s="225">
        <f>ROUND(I125*H125,2)</f>
        <v>0</v>
      </c>
      <c r="K125" s="221" t="s">
        <v>150</v>
      </c>
      <c r="L125" s="45"/>
      <c r="M125" s="226" t="s">
        <v>1</v>
      </c>
      <c r="N125" s="227" t="s">
        <v>44</v>
      </c>
      <c r="O125" s="92"/>
      <c r="P125" s="228">
        <f>O125*H125</f>
        <v>0</v>
      </c>
      <c r="Q125" s="228">
        <v>3.0000000000000001E-05</v>
      </c>
      <c r="R125" s="228">
        <f>Q125*H125</f>
        <v>0.0024000000000000002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160</v>
      </c>
      <c r="AT125" s="230" t="s">
        <v>146</v>
      </c>
      <c r="AU125" s="230" t="s">
        <v>89</v>
      </c>
      <c r="AY125" s="18" t="s">
        <v>143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87</v>
      </c>
      <c r="BK125" s="231">
        <f>ROUND(I125*H125,2)</f>
        <v>0</v>
      </c>
      <c r="BL125" s="18" t="s">
        <v>160</v>
      </c>
      <c r="BM125" s="230" t="s">
        <v>376</v>
      </c>
    </row>
    <row r="126" s="13" customFormat="1">
      <c r="A126" s="13"/>
      <c r="B126" s="242"/>
      <c r="C126" s="243"/>
      <c r="D126" s="244" t="s">
        <v>223</v>
      </c>
      <c r="E126" s="245" t="s">
        <v>1</v>
      </c>
      <c r="F126" s="246" t="s">
        <v>377</v>
      </c>
      <c r="G126" s="243"/>
      <c r="H126" s="245" t="s">
        <v>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2" t="s">
        <v>223</v>
      </c>
      <c r="AU126" s="252" t="s">
        <v>89</v>
      </c>
      <c r="AV126" s="13" t="s">
        <v>87</v>
      </c>
      <c r="AW126" s="13" t="s">
        <v>36</v>
      </c>
      <c r="AX126" s="13" t="s">
        <v>79</v>
      </c>
      <c r="AY126" s="252" t="s">
        <v>143</v>
      </c>
    </row>
    <row r="127" s="14" customFormat="1">
      <c r="A127" s="14"/>
      <c r="B127" s="253"/>
      <c r="C127" s="254"/>
      <c r="D127" s="244" t="s">
        <v>223</v>
      </c>
      <c r="E127" s="255" t="s">
        <v>1</v>
      </c>
      <c r="F127" s="256" t="s">
        <v>378</v>
      </c>
      <c r="G127" s="254"/>
      <c r="H127" s="257">
        <v>80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3" t="s">
        <v>223</v>
      </c>
      <c r="AU127" s="263" t="s">
        <v>89</v>
      </c>
      <c r="AV127" s="14" t="s">
        <v>89</v>
      </c>
      <c r="AW127" s="14" t="s">
        <v>36</v>
      </c>
      <c r="AX127" s="14" t="s">
        <v>87</v>
      </c>
      <c r="AY127" s="263" t="s">
        <v>143</v>
      </c>
    </row>
    <row r="128" s="2" customFormat="1" ht="24.15" customHeight="1">
      <c r="A128" s="39"/>
      <c r="B128" s="40"/>
      <c r="C128" s="219" t="s">
        <v>89</v>
      </c>
      <c r="D128" s="219" t="s">
        <v>146</v>
      </c>
      <c r="E128" s="220" t="s">
        <v>262</v>
      </c>
      <c r="F128" s="221" t="s">
        <v>263</v>
      </c>
      <c r="G128" s="222" t="s">
        <v>264</v>
      </c>
      <c r="H128" s="223">
        <v>10</v>
      </c>
      <c r="I128" s="224"/>
      <c r="J128" s="225">
        <f>ROUND(I128*H128,2)</f>
        <v>0</v>
      </c>
      <c r="K128" s="221" t="s">
        <v>150</v>
      </c>
      <c r="L128" s="45"/>
      <c r="M128" s="226" t="s">
        <v>1</v>
      </c>
      <c r="N128" s="227" t="s">
        <v>44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160</v>
      </c>
      <c r="AT128" s="230" t="s">
        <v>146</v>
      </c>
      <c r="AU128" s="230" t="s">
        <v>89</v>
      </c>
      <c r="AY128" s="18" t="s">
        <v>143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87</v>
      </c>
      <c r="BK128" s="231">
        <f>ROUND(I128*H128,2)</f>
        <v>0</v>
      </c>
      <c r="BL128" s="18" t="s">
        <v>160</v>
      </c>
      <c r="BM128" s="230" t="s">
        <v>379</v>
      </c>
    </row>
    <row r="129" s="2" customFormat="1" ht="24.15" customHeight="1">
      <c r="A129" s="39"/>
      <c r="B129" s="40"/>
      <c r="C129" s="219" t="s">
        <v>156</v>
      </c>
      <c r="D129" s="219" t="s">
        <v>146</v>
      </c>
      <c r="E129" s="220" t="s">
        <v>380</v>
      </c>
      <c r="F129" s="221" t="s">
        <v>267</v>
      </c>
      <c r="G129" s="222" t="s">
        <v>268</v>
      </c>
      <c r="H129" s="223">
        <v>28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44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160</v>
      </c>
      <c r="AT129" s="230" t="s">
        <v>146</v>
      </c>
      <c r="AU129" s="230" t="s">
        <v>89</v>
      </c>
      <c r="AY129" s="18" t="s">
        <v>143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87</v>
      </c>
      <c r="BK129" s="231">
        <f>ROUND(I129*H129,2)</f>
        <v>0</v>
      </c>
      <c r="BL129" s="18" t="s">
        <v>160</v>
      </c>
      <c r="BM129" s="230" t="s">
        <v>269</v>
      </c>
    </row>
    <row r="130" s="13" customFormat="1">
      <c r="A130" s="13"/>
      <c r="B130" s="242"/>
      <c r="C130" s="243"/>
      <c r="D130" s="244" t="s">
        <v>223</v>
      </c>
      <c r="E130" s="245" t="s">
        <v>1</v>
      </c>
      <c r="F130" s="246" t="s">
        <v>381</v>
      </c>
      <c r="G130" s="243"/>
      <c r="H130" s="245" t="s">
        <v>1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2" t="s">
        <v>223</v>
      </c>
      <c r="AU130" s="252" t="s">
        <v>89</v>
      </c>
      <c r="AV130" s="13" t="s">
        <v>87</v>
      </c>
      <c r="AW130" s="13" t="s">
        <v>36</v>
      </c>
      <c r="AX130" s="13" t="s">
        <v>79</v>
      </c>
      <c r="AY130" s="252" t="s">
        <v>143</v>
      </c>
    </row>
    <row r="131" s="14" customFormat="1">
      <c r="A131" s="14"/>
      <c r="B131" s="253"/>
      <c r="C131" s="254"/>
      <c r="D131" s="244" t="s">
        <v>223</v>
      </c>
      <c r="E131" s="255" t="s">
        <v>1</v>
      </c>
      <c r="F131" s="256" t="s">
        <v>382</v>
      </c>
      <c r="G131" s="254"/>
      <c r="H131" s="257">
        <v>22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3" t="s">
        <v>223</v>
      </c>
      <c r="AU131" s="263" t="s">
        <v>89</v>
      </c>
      <c r="AV131" s="14" t="s">
        <v>89</v>
      </c>
      <c r="AW131" s="14" t="s">
        <v>36</v>
      </c>
      <c r="AX131" s="14" t="s">
        <v>79</v>
      </c>
      <c r="AY131" s="263" t="s">
        <v>143</v>
      </c>
    </row>
    <row r="132" s="13" customFormat="1">
      <c r="A132" s="13"/>
      <c r="B132" s="242"/>
      <c r="C132" s="243"/>
      <c r="D132" s="244" t="s">
        <v>223</v>
      </c>
      <c r="E132" s="245" t="s">
        <v>1</v>
      </c>
      <c r="F132" s="246" t="s">
        <v>383</v>
      </c>
      <c r="G132" s="243"/>
      <c r="H132" s="245" t="s">
        <v>1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2" t="s">
        <v>223</v>
      </c>
      <c r="AU132" s="252" t="s">
        <v>89</v>
      </c>
      <c r="AV132" s="13" t="s">
        <v>87</v>
      </c>
      <c r="AW132" s="13" t="s">
        <v>36</v>
      </c>
      <c r="AX132" s="13" t="s">
        <v>79</v>
      </c>
      <c r="AY132" s="252" t="s">
        <v>143</v>
      </c>
    </row>
    <row r="133" s="14" customFormat="1">
      <c r="A133" s="14"/>
      <c r="B133" s="253"/>
      <c r="C133" s="254"/>
      <c r="D133" s="244" t="s">
        <v>223</v>
      </c>
      <c r="E133" s="255" t="s">
        <v>1</v>
      </c>
      <c r="F133" s="256" t="s">
        <v>384</v>
      </c>
      <c r="G133" s="254"/>
      <c r="H133" s="257">
        <v>6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3" t="s">
        <v>223</v>
      </c>
      <c r="AU133" s="263" t="s">
        <v>89</v>
      </c>
      <c r="AV133" s="14" t="s">
        <v>89</v>
      </c>
      <c r="AW133" s="14" t="s">
        <v>36</v>
      </c>
      <c r="AX133" s="14" t="s">
        <v>79</v>
      </c>
      <c r="AY133" s="263" t="s">
        <v>143</v>
      </c>
    </row>
    <row r="134" s="15" customFormat="1">
      <c r="A134" s="15"/>
      <c r="B134" s="267"/>
      <c r="C134" s="268"/>
      <c r="D134" s="244" t="s">
        <v>223</v>
      </c>
      <c r="E134" s="269" t="s">
        <v>1</v>
      </c>
      <c r="F134" s="270" t="s">
        <v>309</v>
      </c>
      <c r="G134" s="268"/>
      <c r="H134" s="271">
        <v>28</v>
      </c>
      <c r="I134" s="272"/>
      <c r="J134" s="268"/>
      <c r="K134" s="268"/>
      <c r="L134" s="273"/>
      <c r="M134" s="274"/>
      <c r="N134" s="275"/>
      <c r="O134" s="275"/>
      <c r="P134" s="275"/>
      <c r="Q134" s="275"/>
      <c r="R134" s="275"/>
      <c r="S134" s="275"/>
      <c r="T134" s="27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7" t="s">
        <v>223</v>
      </c>
      <c r="AU134" s="277" t="s">
        <v>89</v>
      </c>
      <c r="AV134" s="15" t="s">
        <v>160</v>
      </c>
      <c r="AW134" s="15" t="s">
        <v>36</v>
      </c>
      <c r="AX134" s="15" t="s">
        <v>87</v>
      </c>
      <c r="AY134" s="277" t="s">
        <v>143</v>
      </c>
    </row>
    <row r="135" s="2" customFormat="1" ht="24.15" customHeight="1">
      <c r="A135" s="39"/>
      <c r="B135" s="40"/>
      <c r="C135" s="219" t="s">
        <v>160</v>
      </c>
      <c r="D135" s="219" t="s">
        <v>146</v>
      </c>
      <c r="E135" s="220" t="s">
        <v>271</v>
      </c>
      <c r="F135" s="221" t="s">
        <v>272</v>
      </c>
      <c r="G135" s="222" t="s">
        <v>273</v>
      </c>
      <c r="H135" s="223">
        <v>24</v>
      </c>
      <c r="I135" s="224"/>
      <c r="J135" s="225">
        <f>ROUND(I135*H135,2)</f>
        <v>0</v>
      </c>
      <c r="K135" s="221" t="s">
        <v>150</v>
      </c>
      <c r="L135" s="45"/>
      <c r="M135" s="226" t="s">
        <v>1</v>
      </c>
      <c r="N135" s="227" t="s">
        <v>44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160</v>
      </c>
      <c r="AT135" s="230" t="s">
        <v>146</v>
      </c>
      <c r="AU135" s="230" t="s">
        <v>89</v>
      </c>
      <c r="AY135" s="18" t="s">
        <v>143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87</v>
      </c>
      <c r="BK135" s="231">
        <f>ROUND(I135*H135,2)</f>
        <v>0</v>
      </c>
      <c r="BL135" s="18" t="s">
        <v>160</v>
      </c>
      <c r="BM135" s="230" t="s">
        <v>385</v>
      </c>
    </row>
    <row r="136" s="13" customFormat="1">
      <c r="A136" s="13"/>
      <c r="B136" s="242"/>
      <c r="C136" s="243"/>
      <c r="D136" s="244" t="s">
        <v>223</v>
      </c>
      <c r="E136" s="245" t="s">
        <v>1</v>
      </c>
      <c r="F136" s="246" t="s">
        <v>386</v>
      </c>
      <c r="G136" s="243"/>
      <c r="H136" s="245" t="s">
        <v>1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2" t="s">
        <v>223</v>
      </c>
      <c r="AU136" s="252" t="s">
        <v>89</v>
      </c>
      <c r="AV136" s="13" t="s">
        <v>87</v>
      </c>
      <c r="AW136" s="13" t="s">
        <v>36</v>
      </c>
      <c r="AX136" s="13" t="s">
        <v>79</v>
      </c>
      <c r="AY136" s="252" t="s">
        <v>143</v>
      </c>
    </row>
    <row r="137" s="14" customFormat="1">
      <c r="A137" s="14"/>
      <c r="B137" s="253"/>
      <c r="C137" s="254"/>
      <c r="D137" s="244" t="s">
        <v>223</v>
      </c>
      <c r="E137" s="255" t="s">
        <v>1</v>
      </c>
      <c r="F137" s="256" t="s">
        <v>387</v>
      </c>
      <c r="G137" s="254"/>
      <c r="H137" s="257">
        <v>20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3" t="s">
        <v>223</v>
      </c>
      <c r="AU137" s="263" t="s">
        <v>89</v>
      </c>
      <c r="AV137" s="14" t="s">
        <v>89</v>
      </c>
      <c r="AW137" s="14" t="s">
        <v>36</v>
      </c>
      <c r="AX137" s="14" t="s">
        <v>79</v>
      </c>
      <c r="AY137" s="263" t="s">
        <v>143</v>
      </c>
    </row>
    <row r="138" s="13" customFormat="1">
      <c r="A138" s="13"/>
      <c r="B138" s="242"/>
      <c r="C138" s="243"/>
      <c r="D138" s="244" t="s">
        <v>223</v>
      </c>
      <c r="E138" s="245" t="s">
        <v>1</v>
      </c>
      <c r="F138" s="246" t="s">
        <v>388</v>
      </c>
      <c r="G138" s="243"/>
      <c r="H138" s="245" t="s">
        <v>1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2" t="s">
        <v>223</v>
      </c>
      <c r="AU138" s="252" t="s">
        <v>89</v>
      </c>
      <c r="AV138" s="13" t="s">
        <v>87</v>
      </c>
      <c r="AW138" s="13" t="s">
        <v>36</v>
      </c>
      <c r="AX138" s="13" t="s">
        <v>79</v>
      </c>
      <c r="AY138" s="252" t="s">
        <v>143</v>
      </c>
    </row>
    <row r="139" s="14" customFormat="1">
      <c r="A139" s="14"/>
      <c r="B139" s="253"/>
      <c r="C139" s="254"/>
      <c r="D139" s="244" t="s">
        <v>223</v>
      </c>
      <c r="E139" s="255" t="s">
        <v>1</v>
      </c>
      <c r="F139" s="256" t="s">
        <v>389</v>
      </c>
      <c r="G139" s="254"/>
      <c r="H139" s="257">
        <v>4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3" t="s">
        <v>223</v>
      </c>
      <c r="AU139" s="263" t="s">
        <v>89</v>
      </c>
      <c r="AV139" s="14" t="s">
        <v>89</v>
      </c>
      <c r="AW139" s="14" t="s">
        <v>36</v>
      </c>
      <c r="AX139" s="14" t="s">
        <v>79</v>
      </c>
      <c r="AY139" s="263" t="s">
        <v>143</v>
      </c>
    </row>
    <row r="140" s="15" customFormat="1">
      <c r="A140" s="15"/>
      <c r="B140" s="267"/>
      <c r="C140" s="268"/>
      <c r="D140" s="244" t="s">
        <v>223</v>
      </c>
      <c r="E140" s="269" t="s">
        <v>1</v>
      </c>
      <c r="F140" s="270" t="s">
        <v>309</v>
      </c>
      <c r="G140" s="268"/>
      <c r="H140" s="271">
        <v>24</v>
      </c>
      <c r="I140" s="272"/>
      <c r="J140" s="268"/>
      <c r="K140" s="268"/>
      <c r="L140" s="273"/>
      <c r="M140" s="274"/>
      <c r="N140" s="275"/>
      <c r="O140" s="275"/>
      <c r="P140" s="275"/>
      <c r="Q140" s="275"/>
      <c r="R140" s="275"/>
      <c r="S140" s="275"/>
      <c r="T140" s="276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7" t="s">
        <v>223</v>
      </c>
      <c r="AU140" s="277" t="s">
        <v>89</v>
      </c>
      <c r="AV140" s="15" t="s">
        <v>160</v>
      </c>
      <c r="AW140" s="15" t="s">
        <v>36</v>
      </c>
      <c r="AX140" s="15" t="s">
        <v>87</v>
      </c>
      <c r="AY140" s="277" t="s">
        <v>143</v>
      </c>
    </row>
    <row r="141" s="2" customFormat="1" ht="24.15" customHeight="1">
      <c r="A141" s="39"/>
      <c r="B141" s="40"/>
      <c r="C141" s="219" t="s">
        <v>142</v>
      </c>
      <c r="D141" s="219" t="s">
        <v>146</v>
      </c>
      <c r="E141" s="220" t="s">
        <v>277</v>
      </c>
      <c r="F141" s="221" t="s">
        <v>390</v>
      </c>
      <c r="G141" s="222" t="s">
        <v>273</v>
      </c>
      <c r="H141" s="223">
        <v>4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44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160</v>
      </c>
      <c r="AT141" s="230" t="s">
        <v>146</v>
      </c>
      <c r="AU141" s="230" t="s">
        <v>89</v>
      </c>
      <c r="AY141" s="18" t="s">
        <v>143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87</v>
      </c>
      <c r="BK141" s="231">
        <f>ROUND(I141*H141,2)</f>
        <v>0</v>
      </c>
      <c r="BL141" s="18" t="s">
        <v>160</v>
      </c>
      <c r="BM141" s="230" t="s">
        <v>391</v>
      </c>
    </row>
    <row r="142" s="13" customFormat="1">
      <c r="A142" s="13"/>
      <c r="B142" s="242"/>
      <c r="C142" s="243"/>
      <c r="D142" s="244" t="s">
        <v>223</v>
      </c>
      <c r="E142" s="245" t="s">
        <v>1</v>
      </c>
      <c r="F142" s="246" t="s">
        <v>392</v>
      </c>
      <c r="G142" s="243"/>
      <c r="H142" s="245" t="s">
        <v>1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223</v>
      </c>
      <c r="AU142" s="252" t="s">
        <v>89</v>
      </c>
      <c r="AV142" s="13" t="s">
        <v>87</v>
      </c>
      <c r="AW142" s="13" t="s">
        <v>36</v>
      </c>
      <c r="AX142" s="13" t="s">
        <v>79</v>
      </c>
      <c r="AY142" s="252" t="s">
        <v>143</v>
      </c>
    </row>
    <row r="143" s="14" customFormat="1">
      <c r="A143" s="14"/>
      <c r="B143" s="253"/>
      <c r="C143" s="254"/>
      <c r="D143" s="244" t="s">
        <v>223</v>
      </c>
      <c r="E143" s="255" t="s">
        <v>1</v>
      </c>
      <c r="F143" s="256" t="s">
        <v>393</v>
      </c>
      <c r="G143" s="254"/>
      <c r="H143" s="257">
        <v>4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3" t="s">
        <v>223</v>
      </c>
      <c r="AU143" s="263" t="s">
        <v>89</v>
      </c>
      <c r="AV143" s="14" t="s">
        <v>89</v>
      </c>
      <c r="AW143" s="14" t="s">
        <v>36</v>
      </c>
      <c r="AX143" s="14" t="s">
        <v>87</v>
      </c>
      <c r="AY143" s="263" t="s">
        <v>143</v>
      </c>
    </row>
    <row r="144" s="2" customFormat="1" ht="24.15" customHeight="1">
      <c r="A144" s="39"/>
      <c r="B144" s="40"/>
      <c r="C144" s="219" t="s">
        <v>167</v>
      </c>
      <c r="D144" s="219" t="s">
        <v>146</v>
      </c>
      <c r="E144" s="220" t="s">
        <v>280</v>
      </c>
      <c r="F144" s="221" t="s">
        <v>281</v>
      </c>
      <c r="G144" s="222" t="s">
        <v>268</v>
      </c>
      <c r="H144" s="223">
        <v>22</v>
      </c>
      <c r="I144" s="224"/>
      <c r="J144" s="225">
        <f>ROUND(I144*H144,2)</f>
        <v>0</v>
      </c>
      <c r="K144" s="221" t="s">
        <v>150</v>
      </c>
      <c r="L144" s="45"/>
      <c r="M144" s="226" t="s">
        <v>1</v>
      </c>
      <c r="N144" s="227" t="s">
        <v>44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160</v>
      </c>
      <c r="AT144" s="230" t="s">
        <v>146</v>
      </c>
      <c r="AU144" s="230" t="s">
        <v>89</v>
      </c>
      <c r="AY144" s="18" t="s">
        <v>143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87</v>
      </c>
      <c r="BK144" s="231">
        <f>ROUND(I144*H144,2)</f>
        <v>0</v>
      </c>
      <c r="BL144" s="18" t="s">
        <v>160</v>
      </c>
      <c r="BM144" s="230" t="s">
        <v>282</v>
      </c>
    </row>
    <row r="145" s="13" customFormat="1">
      <c r="A145" s="13"/>
      <c r="B145" s="242"/>
      <c r="C145" s="243"/>
      <c r="D145" s="244" t="s">
        <v>223</v>
      </c>
      <c r="E145" s="245" t="s">
        <v>1</v>
      </c>
      <c r="F145" s="246" t="s">
        <v>394</v>
      </c>
      <c r="G145" s="243"/>
      <c r="H145" s="245" t="s">
        <v>1</v>
      </c>
      <c r="I145" s="247"/>
      <c r="J145" s="243"/>
      <c r="K145" s="243"/>
      <c r="L145" s="248"/>
      <c r="M145" s="249"/>
      <c r="N145" s="250"/>
      <c r="O145" s="250"/>
      <c r="P145" s="250"/>
      <c r="Q145" s="250"/>
      <c r="R145" s="250"/>
      <c r="S145" s="250"/>
      <c r="T145" s="25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2" t="s">
        <v>223</v>
      </c>
      <c r="AU145" s="252" t="s">
        <v>89</v>
      </c>
      <c r="AV145" s="13" t="s">
        <v>87</v>
      </c>
      <c r="AW145" s="13" t="s">
        <v>36</v>
      </c>
      <c r="AX145" s="13" t="s">
        <v>79</v>
      </c>
      <c r="AY145" s="252" t="s">
        <v>143</v>
      </c>
    </row>
    <row r="146" s="14" customFormat="1">
      <c r="A146" s="14"/>
      <c r="B146" s="253"/>
      <c r="C146" s="254"/>
      <c r="D146" s="244" t="s">
        <v>223</v>
      </c>
      <c r="E146" s="255" t="s">
        <v>1</v>
      </c>
      <c r="F146" s="256" t="s">
        <v>395</v>
      </c>
      <c r="G146" s="254"/>
      <c r="H146" s="257">
        <v>2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3" t="s">
        <v>223</v>
      </c>
      <c r="AU146" s="263" t="s">
        <v>89</v>
      </c>
      <c r="AV146" s="14" t="s">
        <v>89</v>
      </c>
      <c r="AW146" s="14" t="s">
        <v>36</v>
      </c>
      <c r="AX146" s="14" t="s">
        <v>79</v>
      </c>
      <c r="AY146" s="263" t="s">
        <v>143</v>
      </c>
    </row>
    <row r="147" s="13" customFormat="1">
      <c r="A147" s="13"/>
      <c r="B147" s="242"/>
      <c r="C147" s="243"/>
      <c r="D147" s="244" t="s">
        <v>223</v>
      </c>
      <c r="E147" s="245" t="s">
        <v>1</v>
      </c>
      <c r="F147" s="246" t="s">
        <v>396</v>
      </c>
      <c r="G147" s="243"/>
      <c r="H147" s="245" t="s">
        <v>1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2" t="s">
        <v>223</v>
      </c>
      <c r="AU147" s="252" t="s">
        <v>89</v>
      </c>
      <c r="AV147" s="13" t="s">
        <v>87</v>
      </c>
      <c r="AW147" s="13" t="s">
        <v>36</v>
      </c>
      <c r="AX147" s="13" t="s">
        <v>79</v>
      </c>
      <c r="AY147" s="252" t="s">
        <v>143</v>
      </c>
    </row>
    <row r="148" s="14" customFormat="1">
      <c r="A148" s="14"/>
      <c r="B148" s="253"/>
      <c r="C148" s="254"/>
      <c r="D148" s="244" t="s">
        <v>223</v>
      </c>
      <c r="E148" s="255" t="s">
        <v>1</v>
      </c>
      <c r="F148" s="256" t="s">
        <v>397</v>
      </c>
      <c r="G148" s="254"/>
      <c r="H148" s="257">
        <v>20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3" t="s">
        <v>223</v>
      </c>
      <c r="AU148" s="263" t="s">
        <v>89</v>
      </c>
      <c r="AV148" s="14" t="s">
        <v>89</v>
      </c>
      <c r="AW148" s="14" t="s">
        <v>36</v>
      </c>
      <c r="AX148" s="14" t="s">
        <v>79</v>
      </c>
      <c r="AY148" s="263" t="s">
        <v>143</v>
      </c>
    </row>
    <row r="149" s="15" customFormat="1">
      <c r="A149" s="15"/>
      <c r="B149" s="267"/>
      <c r="C149" s="268"/>
      <c r="D149" s="244" t="s">
        <v>223</v>
      </c>
      <c r="E149" s="269" t="s">
        <v>1</v>
      </c>
      <c r="F149" s="270" t="s">
        <v>309</v>
      </c>
      <c r="G149" s="268"/>
      <c r="H149" s="271">
        <v>22</v>
      </c>
      <c r="I149" s="272"/>
      <c r="J149" s="268"/>
      <c r="K149" s="268"/>
      <c r="L149" s="273"/>
      <c r="M149" s="274"/>
      <c r="N149" s="275"/>
      <c r="O149" s="275"/>
      <c r="P149" s="275"/>
      <c r="Q149" s="275"/>
      <c r="R149" s="275"/>
      <c r="S149" s="275"/>
      <c r="T149" s="276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77" t="s">
        <v>223</v>
      </c>
      <c r="AU149" s="277" t="s">
        <v>89</v>
      </c>
      <c r="AV149" s="15" t="s">
        <v>160</v>
      </c>
      <c r="AW149" s="15" t="s">
        <v>36</v>
      </c>
      <c r="AX149" s="15" t="s">
        <v>87</v>
      </c>
      <c r="AY149" s="277" t="s">
        <v>143</v>
      </c>
    </row>
    <row r="150" s="2" customFormat="1" ht="24.15" customHeight="1">
      <c r="A150" s="39"/>
      <c r="B150" s="40"/>
      <c r="C150" s="219" t="s">
        <v>171</v>
      </c>
      <c r="D150" s="219" t="s">
        <v>146</v>
      </c>
      <c r="E150" s="220" t="s">
        <v>285</v>
      </c>
      <c r="F150" s="221" t="s">
        <v>286</v>
      </c>
      <c r="G150" s="222" t="s">
        <v>268</v>
      </c>
      <c r="H150" s="223">
        <v>11</v>
      </c>
      <c r="I150" s="224"/>
      <c r="J150" s="225">
        <f>ROUND(I150*H150,2)</f>
        <v>0</v>
      </c>
      <c r="K150" s="221" t="s">
        <v>150</v>
      </c>
      <c r="L150" s="45"/>
      <c r="M150" s="226" t="s">
        <v>1</v>
      </c>
      <c r="N150" s="227" t="s">
        <v>44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160</v>
      </c>
      <c r="AT150" s="230" t="s">
        <v>146</v>
      </c>
      <c r="AU150" s="230" t="s">
        <v>89</v>
      </c>
      <c r="AY150" s="18" t="s">
        <v>143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87</v>
      </c>
      <c r="BK150" s="231">
        <f>ROUND(I150*H150,2)</f>
        <v>0</v>
      </c>
      <c r="BL150" s="18" t="s">
        <v>160</v>
      </c>
      <c r="BM150" s="230" t="s">
        <v>287</v>
      </c>
    </row>
    <row r="151" s="14" customFormat="1">
      <c r="A151" s="14"/>
      <c r="B151" s="253"/>
      <c r="C151" s="254"/>
      <c r="D151" s="244" t="s">
        <v>223</v>
      </c>
      <c r="E151" s="255" t="s">
        <v>1</v>
      </c>
      <c r="F151" s="256" t="s">
        <v>398</v>
      </c>
      <c r="G151" s="254"/>
      <c r="H151" s="257">
        <v>11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223</v>
      </c>
      <c r="AU151" s="263" t="s">
        <v>89</v>
      </c>
      <c r="AV151" s="14" t="s">
        <v>89</v>
      </c>
      <c r="AW151" s="14" t="s">
        <v>36</v>
      </c>
      <c r="AX151" s="14" t="s">
        <v>87</v>
      </c>
      <c r="AY151" s="263" t="s">
        <v>143</v>
      </c>
    </row>
    <row r="152" s="2" customFormat="1" ht="24.15" customHeight="1">
      <c r="A152" s="39"/>
      <c r="B152" s="40"/>
      <c r="C152" s="219" t="s">
        <v>177</v>
      </c>
      <c r="D152" s="219" t="s">
        <v>146</v>
      </c>
      <c r="E152" s="220" t="s">
        <v>289</v>
      </c>
      <c r="F152" s="221" t="s">
        <v>290</v>
      </c>
      <c r="G152" s="222" t="s">
        <v>268</v>
      </c>
      <c r="H152" s="223">
        <v>28.899999999999999</v>
      </c>
      <c r="I152" s="224"/>
      <c r="J152" s="225">
        <f>ROUND(I152*H152,2)</f>
        <v>0</v>
      </c>
      <c r="K152" s="221" t="s">
        <v>150</v>
      </c>
      <c r="L152" s="45"/>
      <c r="M152" s="226" t="s">
        <v>1</v>
      </c>
      <c r="N152" s="227" t="s">
        <v>44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160</v>
      </c>
      <c r="AT152" s="230" t="s">
        <v>146</v>
      </c>
      <c r="AU152" s="230" t="s">
        <v>89</v>
      </c>
      <c r="AY152" s="18" t="s">
        <v>143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87</v>
      </c>
      <c r="BK152" s="231">
        <f>ROUND(I152*H152,2)</f>
        <v>0</v>
      </c>
      <c r="BL152" s="18" t="s">
        <v>160</v>
      </c>
      <c r="BM152" s="230" t="s">
        <v>399</v>
      </c>
    </row>
    <row r="153" s="13" customFormat="1">
      <c r="A153" s="13"/>
      <c r="B153" s="242"/>
      <c r="C153" s="243"/>
      <c r="D153" s="244" t="s">
        <v>223</v>
      </c>
      <c r="E153" s="245" t="s">
        <v>1</v>
      </c>
      <c r="F153" s="246" t="s">
        <v>400</v>
      </c>
      <c r="G153" s="243"/>
      <c r="H153" s="245" t="s">
        <v>1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2" t="s">
        <v>223</v>
      </c>
      <c r="AU153" s="252" t="s">
        <v>89</v>
      </c>
      <c r="AV153" s="13" t="s">
        <v>87</v>
      </c>
      <c r="AW153" s="13" t="s">
        <v>36</v>
      </c>
      <c r="AX153" s="13" t="s">
        <v>79</v>
      </c>
      <c r="AY153" s="252" t="s">
        <v>143</v>
      </c>
    </row>
    <row r="154" s="14" customFormat="1">
      <c r="A154" s="14"/>
      <c r="B154" s="253"/>
      <c r="C154" s="254"/>
      <c r="D154" s="244" t="s">
        <v>223</v>
      </c>
      <c r="E154" s="255" t="s">
        <v>1</v>
      </c>
      <c r="F154" s="256" t="s">
        <v>401</v>
      </c>
      <c r="G154" s="254"/>
      <c r="H154" s="257">
        <v>12.800000000000001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3" t="s">
        <v>223</v>
      </c>
      <c r="AU154" s="263" t="s">
        <v>89</v>
      </c>
      <c r="AV154" s="14" t="s">
        <v>89</v>
      </c>
      <c r="AW154" s="14" t="s">
        <v>36</v>
      </c>
      <c r="AX154" s="14" t="s">
        <v>79</v>
      </c>
      <c r="AY154" s="263" t="s">
        <v>143</v>
      </c>
    </row>
    <row r="155" s="13" customFormat="1">
      <c r="A155" s="13"/>
      <c r="B155" s="242"/>
      <c r="C155" s="243"/>
      <c r="D155" s="244" t="s">
        <v>223</v>
      </c>
      <c r="E155" s="245" t="s">
        <v>1</v>
      </c>
      <c r="F155" s="246" t="s">
        <v>402</v>
      </c>
      <c r="G155" s="243"/>
      <c r="H155" s="245" t="s">
        <v>1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223</v>
      </c>
      <c r="AU155" s="252" t="s">
        <v>89</v>
      </c>
      <c r="AV155" s="13" t="s">
        <v>87</v>
      </c>
      <c r="AW155" s="13" t="s">
        <v>36</v>
      </c>
      <c r="AX155" s="13" t="s">
        <v>79</v>
      </c>
      <c r="AY155" s="252" t="s">
        <v>143</v>
      </c>
    </row>
    <row r="156" s="14" customFormat="1">
      <c r="A156" s="14"/>
      <c r="B156" s="253"/>
      <c r="C156" s="254"/>
      <c r="D156" s="244" t="s">
        <v>223</v>
      </c>
      <c r="E156" s="255" t="s">
        <v>1</v>
      </c>
      <c r="F156" s="256" t="s">
        <v>403</v>
      </c>
      <c r="G156" s="254"/>
      <c r="H156" s="257">
        <v>2.5600000000000001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3" t="s">
        <v>223</v>
      </c>
      <c r="AU156" s="263" t="s">
        <v>89</v>
      </c>
      <c r="AV156" s="14" t="s">
        <v>89</v>
      </c>
      <c r="AW156" s="14" t="s">
        <v>36</v>
      </c>
      <c r="AX156" s="14" t="s">
        <v>79</v>
      </c>
      <c r="AY156" s="263" t="s">
        <v>143</v>
      </c>
    </row>
    <row r="157" s="13" customFormat="1">
      <c r="A157" s="13"/>
      <c r="B157" s="242"/>
      <c r="C157" s="243"/>
      <c r="D157" s="244" t="s">
        <v>223</v>
      </c>
      <c r="E157" s="245" t="s">
        <v>1</v>
      </c>
      <c r="F157" s="246" t="s">
        <v>404</v>
      </c>
      <c r="G157" s="243"/>
      <c r="H157" s="245" t="s">
        <v>1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223</v>
      </c>
      <c r="AU157" s="252" t="s">
        <v>89</v>
      </c>
      <c r="AV157" s="13" t="s">
        <v>87</v>
      </c>
      <c r="AW157" s="13" t="s">
        <v>36</v>
      </c>
      <c r="AX157" s="13" t="s">
        <v>79</v>
      </c>
      <c r="AY157" s="252" t="s">
        <v>143</v>
      </c>
    </row>
    <row r="158" s="14" customFormat="1">
      <c r="A158" s="14"/>
      <c r="B158" s="253"/>
      <c r="C158" s="254"/>
      <c r="D158" s="244" t="s">
        <v>223</v>
      </c>
      <c r="E158" s="255" t="s">
        <v>1</v>
      </c>
      <c r="F158" s="256" t="s">
        <v>405</v>
      </c>
      <c r="G158" s="254"/>
      <c r="H158" s="257">
        <v>13.539999999999999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223</v>
      </c>
      <c r="AU158" s="263" t="s">
        <v>89</v>
      </c>
      <c r="AV158" s="14" t="s">
        <v>89</v>
      </c>
      <c r="AW158" s="14" t="s">
        <v>36</v>
      </c>
      <c r="AX158" s="14" t="s">
        <v>79</v>
      </c>
      <c r="AY158" s="263" t="s">
        <v>143</v>
      </c>
    </row>
    <row r="159" s="15" customFormat="1">
      <c r="A159" s="15"/>
      <c r="B159" s="267"/>
      <c r="C159" s="268"/>
      <c r="D159" s="244" t="s">
        <v>223</v>
      </c>
      <c r="E159" s="269" t="s">
        <v>1</v>
      </c>
      <c r="F159" s="270" t="s">
        <v>309</v>
      </c>
      <c r="G159" s="268"/>
      <c r="H159" s="271">
        <v>28.899999999999999</v>
      </c>
      <c r="I159" s="272"/>
      <c r="J159" s="268"/>
      <c r="K159" s="268"/>
      <c r="L159" s="273"/>
      <c r="M159" s="274"/>
      <c r="N159" s="275"/>
      <c r="O159" s="275"/>
      <c r="P159" s="275"/>
      <c r="Q159" s="275"/>
      <c r="R159" s="275"/>
      <c r="S159" s="275"/>
      <c r="T159" s="27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7" t="s">
        <v>223</v>
      </c>
      <c r="AU159" s="277" t="s">
        <v>89</v>
      </c>
      <c r="AV159" s="15" t="s">
        <v>160</v>
      </c>
      <c r="AW159" s="15" t="s">
        <v>36</v>
      </c>
      <c r="AX159" s="15" t="s">
        <v>87</v>
      </c>
      <c r="AY159" s="277" t="s">
        <v>143</v>
      </c>
    </row>
    <row r="160" s="2" customFormat="1" ht="24.15" customHeight="1">
      <c r="A160" s="39"/>
      <c r="B160" s="40"/>
      <c r="C160" s="219" t="s">
        <v>183</v>
      </c>
      <c r="D160" s="219" t="s">
        <v>146</v>
      </c>
      <c r="E160" s="220" t="s">
        <v>294</v>
      </c>
      <c r="F160" s="221" t="s">
        <v>295</v>
      </c>
      <c r="G160" s="222" t="s">
        <v>268</v>
      </c>
      <c r="H160" s="223">
        <v>50.899999999999999</v>
      </c>
      <c r="I160" s="224"/>
      <c r="J160" s="225">
        <f>ROUND(I160*H160,2)</f>
        <v>0</v>
      </c>
      <c r="K160" s="221" t="s">
        <v>150</v>
      </c>
      <c r="L160" s="45"/>
      <c r="M160" s="226" t="s">
        <v>1</v>
      </c>
      <c r="N160" s="227" t="s">
        <v>44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160</v>
      </c>
      <c r="AT160" s="230" t="s">
        <v>146</v>
      </c>
      <c r="AU160" s="230" t="s">
        <v>89</v>
      </c>
      <c r="AY160" s="18" t="s">
        <v>143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87</v>
      </c>
      <c r="BK160" s="231">
        <f>ROUND(I160*H160,2)</f>
        <v>0</v>
      </c>
      <c r="BL160" s="18" t="s">
        <v>160</v>
      </c>
      <c r="BM160" s="230" t="s">
        <v>296</v>
      </c>
    </row>
    <row r="161" s="14" customFormat="1">
      <c r="A161" s="14"/>
      <c r="B161" s="253"/>
      <c r="C161" s="254"/>
      <c r="D161" s="244" t="s">
        <v>223</v>
      </c>
      <c r="E161" s="255" t="s">
        <v>1</v>
      </c>
      <c r="F161" s="256" t="s">
        <v>406</v>
      </c>
      <c r="G161" s="254"/>
      <c r="H161" s="257">
        <v>50.899999999999999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3" t="s">
        <v>223</v>
      </c>
      <c r="AU161" s="263" t="s">
        <v>89</v>
      </c>
      <c r="AV161" s="14" t="s">
        <v>89</v>
      </c>
      <c r="AW161" s="14" t="s">
        <v>36</v>
      </c>
      <c r="AX161" s="14" t="s">
        <v>87</v>
      </c>
      <c r="AY161" s="263" t="s">
        <v>143</v>
      </c>
    </row>
    <row r="162" s="2" customFormat="1" ht="24.15" customHeight="1">
      <c r="A162" s="39"/>
      <c r="B162" s="40"/>
      <c r="C162" s="219" t="s">
        <v>186</v>
      </c>
      <c r="D162" s="219" t="s">
        <v>146</v>
      </c>
      <c r="E162" s="220" t="s">
        <v>298</v>
      </c>
      <c r="F162" s="221" t="s">
        <v>299</v>
      </c>
      <c r="G162" s="222" t="s">
        <v>268</v>
      </c>
      <c r="H162" s="223">
        <v>50.899999999999999</v>
      </c>
      <c r="I162" s="224"/>
      <c r="J162" s="225">
        <f>ROUND(I162*H162,2)</f>
        <v>0</v>
      </c>
      <c r="K162" s="221" t="s">
        <v>150</v>
      </c>
      <c r="L162" s="45"/>
      <c r="M162" s="226" t="s">
        <v>1</v>
      </c>
      <c r="N162" s="227" t="s">
        <v>44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160</v>
      </c>
      <c r="AT162" s="230" t="s">
        <v>146</v>
      </c>
      <c r="AU162" s="230" t="s">
        <v>89</v>
      </c>
      <c r="AY162" s="18" t="s">
        <v>143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87</v>
      </c>
      <c r="BK162" s="231">
        <f>ROUND(I162*H162,2)</f>
        <v>0</v>
      </c>
      <c r="BL162" s="18" t="s">
        <v>160</v>
      </c>
      <c r="BM162" s="230" t="s">
        <v>300</v>
      </c>
    </row>
    <row r="163" s="2" customFormat="1" ht="14.4" customHeight="1">
      <c r="A163" s="39"/>
      <c r="B163" s="40"/>
      <c r="C163" s="219" t="s">
        <v>190</v>
      </c>
      <c r="D163" s="219" t="s">
        <v>146</v>
      </c>
      <c r="E163" s="220" t="s">
        <v>301</v>
      </c>
      <c r="F163" s="221" t="s">
        <v>302</v>
      </c>
      <c r="G163" s="222" t="s">
        <v>268</v>
      </c>
      <c r="H163" s="223">
        <v>50.899999999999999</v>
      </c>
      <c r="I163" s="224"/>
      <c r="J163" s="225">
        <f>ROUND(I163*H163,2)</f>
        <v>0</v>
      </c>
      <c r="K163" s="221" t="s">
        <v>150</v>
      </c>
      <c r="L163" s="45"/>
      <c r="M163" s="226" t="s">
        <v>1</v>
      </c>
      <c r="N163" s="227" t="s">
        <v>44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160</v>
      </c>
      <c r="AT163" s="230" t="s">
        <v>146</v>
      </c>
      <c r="AU163" s="230" t="s">
        <v>89</v>
      </c>
      <c r="AY163" s="18" t="s">
        <v>143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87</v>
      </c>
      <c r="BK163" s="231">
        <f>ROUND(I163*H163,2)</f>
        <v>0</v>
      </c>
      <c r="BL163" s="18" t="s">
        <v>160</v>
      </c>
      <c r="BM163" s="230" t="s">
        <v>303</v>
      </c>
    </row>
    <row r="164" s="2" customFormat="1" ht="24.15" customHeight="1">
      <c r="A164" s="39"/>
      <c r="B164" s="40"/>
      <c r="C164" s="219" t="s">
        <v>194</v>
      </c>
      <c r="D164" s="219" t="s">
        <v>146</v>
      </c>
      <c r="E164" s="220" t="s">
        <v>304</v>
      </c>
      <c r="F164" s="221" t="s">
        <v>407</v>
      </c>
      <c r="G164" s="222" t="s">
        <v>268</v>
      </c>
      <c r="H164" s="223">
        <v>8.3399999999999999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44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1.8200000000000001</v>
      </c>
      <c r="T164" s="229">
        <f>S164*H164</f>
        <v>15.178800000000001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160</v>
      </c>
      <c r="AT164" s="230" t="s">
        <v>146</v>
      </c>
      <c r="AU164" s="230" t="s">
        <v>89</v>
      </c>
      <c r="AY164" s="18" t="s">
        <v>143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87</v>
      </c>
      <c r="BK164" s="231">
        <f>ROUND(I164*H164,2)</f>
        <v>0</v>
      </c>
      <c r="BL164" s="18" t="s">
        <v>160</v>
      </c>
      <c r="BM164" s="230" t="s">
        <v>408</v>
      </c>
    </row>
    <row r="165" s="13" customFormat="1">
      <c r="A165" s="13"/>
      <c r="B165" s="242"/>
      <c r="C165" s="243"/>
      <c r="D165" s="244" t="s">
        <v>223</v>
      </c>
      <c r="E165" s="245" t="s">
        <v>1</v>
      </c>
      <c r="F165" s="246" t="s">
        <v>400</v>
      </c>
      <c r="G165" s="243"/>
      <c r="H165" s="245" t="s">
        <v>1</v>
      </c>
      <c r="I165" s="247"/>
      <c r="J165" s="243"/>
      <c r="K165" s="243"/>
      <c r="L165" s="248"/>
      <c r="M165" s="249"/>
      <c r="N165" s="250"/>
      <c r="O165" s="250"/>
      <c r="P165" s="250"/>
      <c r="Q165" s="250"/>
      <c r="R165" s="250"/>
      <c r="S165" s="250"/>
      <c r="T165" s="25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2" t="s">
        <v>223</v>
      </c>
      <c r="AU165" s="252" t="s">
        <v>89</v>
      </c>
      <c r="AV165" s="13" t="s">
        <v>87</v>
      </c>
      <c r="AW165" s="13" t="s">
        <v>36</v>
      </c>
      <c r="AX165" s="13" t="s">
        <v>79</v>
      </c>
      <c r="AY165" s="252" t="s">
        <v>143</v>
      </c>
    </row>
    <row r="166" s="14" customFormat="1">
      <c r="A166" s="14"/>
      <c r="B166" s="253"/>
      <c r="C166" s="254"/>
      <c r="D166" s="244" t="s">
        <v>223</v>
      </c>
      <c r="E166" s="255" t="s">
        <v>1</v>
      </c>
      <c r="F166" s="256" t="s">
        <v>409</v>
      </c>
      <c r="G166" s="254"/>
      <c r="H166" s="257">
        <v>3.8399999999999999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3" t="s">
        <v>223</v>
      </c>
      <c r="AU166" s="263" t="s">
        <v>89</v>
      </c>
      <c r="AV166" s="14" t="s">
        <v>89</v>
      </c>
      <c r="AW166" s="14" t="s">
        <v>36</v>
      </c>
      <c r="AX166" s="14" t="s">
        <v>79</v>
      </c>
      <c r="AY166" s="263" t="s">
        <v>143</v>
      </c>
    </row>
    <row r="167" s="13" customFormat="1">
      <c r="A167" s="13"/>
      <c r="B167" s="242"/>
      <c r="C167" s="243"/>
      <c r="D167" s="244" t="s">
        <v>223</v>
      </c>
      <c r="E167" s="245" t="s">
        <v>1</v>
      </c>
      <c r="F167" s="246" t="s">
        <v>396</v>
      </c>
      <c r="G167" s="243"/>
      <c r="H167" s="245" t="s">
        <v>1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223</v>
      </c>
      <c r="AU167" s="252" t="s">
        <v>89</v>
      </c>
      <c r="AV167" s="13" t="s">
        <v>87</v>
      </c>
      <c r="AW167" s="13" t="s">
        <v>36</v>
      </c>
      <c r="AX167" s="13" t="s">
        <v>79</v>
      </c>
      <c r="AY167" s="252" t="s">
        <v>143</v>
      </c>
    </row>
    <row r="168" s="14" customFormat="1">
      <c r="A168" s="14"/>
      <c r="B168" s="253"/>
      <c r="C168" s="254"/>
      <c r="D168" s="244" t="s">
        <v>223</v>
      </c>
      <c r="E168" s="255" t="s">
        <v>1</v>
      </c>
      <c r="F168" s="256" t="s">
        <v>410</v>
      </c>
      <c r="G168" s="254"/>
      <c r="H168" s="257">
        <v>4.5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223</v>
      </c>
      <c r="AU168" s="263" t="s">
        <v>89</v>
      </c>
      <c r="AV168" s="14" t="s">
        <v>89</v>
      </c>
      <c r="AW168" s="14" t="s">
        <v>36</v>
      </c>
      <c r="AX168" s="14" t="s">
        <v>79</v>
      </c>
      <c r="AY168" s="263" t="s">
        <v>143</v>
      </c>
    </row>
    <row r="169" s="15" customFormat="1">
      <c r="A169" s="15"/>
      <c r="B169" s="267"/>
      <c r="C169" s="268"/>
      <c r="D169" s="244" t="s">
        <v>223</v>
      </c>
      <c r="E169" s="269" t="s">
        <v>1</v>
      </c>
      <c r="F169" s="270" t="s">
        <v>309</v>
      </c>
      <c r="G169" s="268"/>
      <c r="H169" s="271">
        <v>8.3399999999999999</v>
      </c>
      <c r="I169" s="272"/>
      <c r="J169" s="268"/>
      <c r="K169" s="268"/>
      <c r="L169" s="273"/>
      <c r="M169" s="274"/>
      <c r="N169" s="275"/>
      <c r="O169" s="275"/>
      <c r="P169" s="275"/>
      <c r="Q169" s="275"/>
      <c r="R169" s="275"/>
      <c r="S169" s="275"/>
      <c r="T169" s="27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7" t="s">
        <v>223</v>
      </c>
      <c r="AU169" s="277" t="s">
        <v>89</v>
      </c>
      <c r="AV169" s="15" t="s">
        <v>160</v>
      </c>
      <c r="AW169" s="15" t="s">
        <v>36</v>
      </c>
      <c r="AX169" s="15" t="s">
        <v>87</v>
      </c>
      <c r="AY169" s="277" t="s">
        <v>143</v>
      </c>
    </row>
    <row r="170" s="2" customFormat="1" ht="24.15" customHeight="1">
      <c r="A170" s="39"/>
      <c r="B170" s="40"/>
      <c r="C170" s="219" t="s">
        <v>198</v>
      </c>
      <c r="D170" s="219" t="s">
        <v>146</v>
      </c>
      <c r="E170" s="220" t="s">
        <v>411</v>
      </c>
      <c r="F170" s="221" t="s">
        <v>412</v>
      </c>
      <c r="G170" s="222" t="s">
        <v>268</v>
      </c>
      <c r="H170" s="223">
        <v>2.2799999999999998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44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1.8200000000000001</v>
      </c>
      <c r="T170" s="229">
        <f>S170*H170</f>
        <v>4.1495999999999995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160</v>
      </c>
      <c r="AT170" s="230" t="s">
        <v>146</v>
      </c>
      <c r="AU170" s="230" t="s">
        <v>89</v>
      </c>
      <c r="AY170" s="18" t="s">
        <v>143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87</v>
      </c>
      <c r="BK170" s="231">
        <f>ROUND(I170*H170,2)</f>
        <v>0</v>
      </c>
      <c r="BL170" s="18" t="s">
        <v>160</v>
      </c>
      <c r="BM170" s="230" t="s">
        <v>413</v>
      </c>
    </row>
    <row r="171" s="13" customFormat="1">
      <c r="A171" s="13"/>
      <c r="B171" s="242"/>
      <c r="C171" s="243"/>
      <c r="D171" s="244" t="s">
        <v>223</v>
      </c>
      <c r="E171" s="245" t="s">
        <v>1</v>
      </c>
      <c r="F171" s="246" t="s">
        <v>414</v>
      </c>
      <c r="G171" s="243"/>
      <c r="H171" s="245" t="s">
        <v>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223</v>
      </c>
      <c r="AU171" s="252" t="s">
        <v>89</v>
      </c>
      <c r="AV171" s="13" t="s">
        <v>87</v>
      </c>
      <c r="AW171" s="13" t="s">
        <v>36</v>
      </c>
      <c r="AX171" s="13" t="s">
        <v>79</v>
      </c>
      <c r="AY171" s="252" t="s">
        <v>143</v>
      </c>
    </row>
    <row r="172" s="14" customFormat="1">
      <c r="A172" s="14"/>
      <c r="B172" s="253"/>
      <c r="C172" s="254"/>
      <c r="D172" s="244" t="s">
        <v>223</v>
      </c>
      <c r="E172" s="255" t="s">
        <v>1</v>
      </c>
      <c r="F172" s="256" t="s">
        <v>415</v>
      </c>
      <c r="G172" s="254"/>
      <c r="H172" s="257">
        <v>1.28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3" t="s">
        <v>223</v>
      </c>
      <c r="AU172" s="263" t="s">
        <v>89</v>
      </c>
      <c r="AV172" s="14" t="s">
        <v>89</v>
      </c>
      <c r="AW172" s="14" t="s">
        <v>36</v>
      </c>
      <c r="AX172" s="14" t="s">
        <v>79</v>
      </c>
      <c r="AY172" s="263" t="s">
        <v>143</v>
      </c>
    </row>
    <row r="173" s="13" customFormat="1">
      <c r="A173" s="13"/>
      <c r="B173" s="242"/>
      <c r="C173" s="243"/>
      <c r="D173" s="244" t="s">
        <v>223</v>
      </c>
      <c r="E173" s="245" t="s">
        <v>1</v>
      </c>
      <c r="F173" s="246" t="s">
        <v>416</v>
      </c>
      <c r="G173" s="243"/>
      <c r="H173" s="245" t="s">
        <v>1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2" t="s">
        <v>223</v>
      </c>
      <c r="AU173" s="252" t="s">
        <v>89</v>
      </c>
      <c r="AV173" s="13" t="s">
        <v>87</v>
      </c>
      <c r="AW173" s="13" t="s">
        <v>36</v>
      </c>
      <c r="AX173" s="13" t="s">
        <v>79</v>
      </c>
      <c r="AY173" s="252" t="s">
        <v>143</v>
      </c>
    </row>
    <row r="174" s="14" customFormat="1">
      <c r="A174" s="14"/>
      <c r="B174" s="253"/>
      <c r="C174" s="254"/>
      <c r="D174" s="244" t="s">
        <v>223</v>
      </c>
      <c r="E174" s="255" t="s">
        <v>1</v>
      </c>
      <c r="F174" s="256" t="s">
        <v>417</v>
      </c>
      <c r="G174" s="254"/>
      <c r="H174" s="257">
        <v>1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3" t="s">
        <v>223</v>
      </c>
      <c r="AU174" s="263" t="s">
        <v>89</v>
      </c>
      <c r="AV174" s="14" t="s">
        <v>89</v>
      </c>
      <c r="AW174" s="14" t="s">
        <v>36</v>
      </c>
      <c r="AX174" s="14" t="s">
        <v>79</v>
      </c>
      <c r="AY174" s="263" t="s">
        <v>143</v>
      </c>
    </row>
    <row r="175" s="15" customFormat="1">
      <c r="A175" s="15"/>
      <c r="B175" s="267"/>
      <c r="C175" s="268"/>
      <c r="D175" s="244" t="s">
        <v>223</v>
      </c>
      <c r="E175" s="269" t="s">
        <v>1</v>
      </c>
      <c r="F175" s="270" t="s">
        <v>309</v>
      </c>
      <c r="G175" s="268"/>
      <c r="H175" s="271">
        <v>2.2800000000000002</v>
      </c>
      <c r="I175" s="272"/>
      <c r="J175" s="268"/>
      <c r="K175" s="268"/>
      <c r="L175" s="273"/>
      <c r="M175" s="274"/>
      <c r="N175" s="275"/>
      <c r="O175" s="275"/>
      <c r="P175" s="275"/>
      <c r="Q175" s="275"/>
      <c r="R175" s="275"/>
      <c r="S175" s="275"/>
      <c r="T175" s="276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7" t="s">
        <v>223</v>
      </c>
      <c r="AU175" s="277" t="s">
        <v>89</v>
      </c>
      <c r="AV175" s="15" t="s">
        <v>160</v>
      </c>
      <c r="AW175" s="15" t="s">
        <v>36</v>
      </c>
      <c r="AX175" s="15" t="s">
        <v>87</v>
      </c>
      <c r="AY175" s="277" t="s">
        <v>143</v>
      </c>
    </row>
    <row r="176" s="2" customFormat="1" ht="24.15" customHeight="1">
      <c r="A176" s="39"/>
      <c r="B176" s="40"/>
      <c r="C176" s="219" t="s">
        <v>204</v>
      </c>
      <c r="D176" s="219" t="s">
        <v>146</v>
      </c>
      <c r="E176" s="220" t="s">
        <v>314</v>
      </c>
      <c r="F176" s="221" t="s">
        <v>315</v>
      </c>
      <c r="G176" s="222" t="s">
        <v>268</v>
      </c>
      <c r="H176" s="223">
        <v>5</v>
      </c>
      <c r="I176" s="224"/>
      <c r="J176" s="225">
        <f>ROUND(I176*H176,2)</f>
        <v>0</v>
      </c>
      <c r="K176" s="221" t="s">
        <v>150</v>
      </c>
      <c r="L176" s="45"/>
      <c r="M176" s="226" t="s">
        <v>1</v>
      </c>
      <c r="N176" s="227" t="s">
        <v>44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160</v>
      </c>
      <c r="AT176" s="230" t="s">
        <v>146</v>
      </c>
      <c r="AU176" s="230" t="s">
        <v>89</v>
      </c>
      <c r="AY176" s="18" t="s">
        <v>143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87</v>
      </c>
      <c r="BK176" s="231">
        <f>ROUND(I176*H176,2)</f>
        <v>0</v>
      </c>
      <c r="BL176" s="18" t="s">
        <v>160</v>
      </c>
      <c r="BM176" s="230" t="s">
        <v>316</v>
      </c>
    </row>
    <row r="177" s="13" customFormat="1">
      <c r="A177" s="13"/>
      <c r="B177" s="242"/>
      <c r="C177" s="243"/>
      <c r="D177" s="244" t="s">
        <v>223</v>
      </c>
      <c r="E177" s="245" t="s">
        <v>1</v>
      </c>
      <c r="F177" s="246" t="s">
        <v>418</v>
      </c>
      <c r="G177" s="243"/>
      <c r="H177" s="245" t="s">
        <v>1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2" t="s">
        <v>223</v>
      </c>
      <c r="AU177" s="252" t="s">
        <v>89</v>
      </c>
      <c r="AV177" s="13" t="s">
        <v>87</v>
      </c>
      <c r="AW177" s="13" t="s">
        <v>36</v>
      </c>
      <c r="AX177" s="13" t="s">
        <v>79</v>
      </c>
      <c r="AY177" s="252" t="s">
        <v>143</v>
      </c>
    </row>
    <row r="178" s="14" customFormat="1">
      <c r="A178" s="14"/>
      <c r="B178" s="253"/>
      <c r="C178" s="254"/>
      <c r="D178" s="244" t="s">
        <v>223</v>
      </c>
      <c r="E178" s="255" t="s">
        <v>1</v>
      </c>
      <c r="F178" s="256" t="s">
        <v>419</v>
      </c>
      <c r="G178" s="254"/>
      <c r="H178" s="257">
        <v>5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3" t="s">
        <v>223</v>
      </c>
      <c r="AU178" s="263" t="s">
        <v>89</v>
      </c>
      <c r="AV178" s="14" t="s">
        <v>89</v>
      </c>
      <c r="AW178" s="14" t="s">
        <v>36</v>
      </c>
      <c r="AX178" s="14" t="s">
        <v>87</v>
      </c>
      <c r="AY178" s="263" t="s">
        <v>143</v>
      </c>
    </row>
    <row r="179" s="2" customFormat="1" ht="24.15" customHeight="1">
      <c r="A179" s="39"/>
      <c r="B179" s="40"/>
      <c r="C179" s="219" t="s">
        <v>8</v>
      </c>
      <c r="D179" s="219" t="s">
        <v>146</v>
      </c>
      <c r="E179" s="220" t="s">
        <v>310</v>
      </c>
      <c r="F179" s="221" t="s">
        <v>311</v>
      </c>
      <c r="G179" s="222" t="s">
        <v>273</v>
      </c>
      <c r="H179" s="223">
        <v>20</v>
      </c>
      <c r="I179" s="224"/>
      <c r="J179" s="225">
        <f>ROUND(I179*H179,2)</f>
        <v>0</v>
      </c>
      <c r="K179" s="221" t="s">
        <v>150</v>
      </c>
      <c r="L179" s="45"/>
      <c r="M179" s="226" t="s">
        <v>1</v>
      </c>
      <c r="N179" s="227" t="s">
        <v>44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160</v>
      </c>
      <c r="AT179" s="230" t="s">
        <v>146</v>
      </c>
      <c r="AU179" s="230" t="s">
        <v>89</v>
      </c>
      <c r="AY179" s="18" t="s">
        <v>143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87</v>
      </c>
      <c r="BK179" s="231">
        <f>ROUND(I179*H179,2)</f>
        <v>0</v>
      </c>
      <c r="BL179" s="18" t="s">
        <v>160</v>
      </c>
      <c r="BM179" s="230" t="s">
        <v>312</v>
      </c>
    </row>
    <row r="180" s="14" customFormat="1">
      <c r="A180" s="14"/>
      <c r="B180" s="253"/>
      <c r="C180" s="254"/>
      <c r="D180" s="244" t="s">
        <v>223</v>
      </c>
      <c r="E180" s="255" t="s">
        <v>1</v>
      </c>
      <c r="F180" s="256" t="s">
        <v>387</v>
      </c>
      <c r="G180" s="254"/>
      <c r="H180" s="257">
        <v>20</v>
      </c>
      <c r="I180" s="258"/>
      <c r="J180" s="254"/>
      <c r="K180" s="254"/>
      <c r="L180" s="259"/>
      <c r="M180" s="260"/>
      <c r="N180" s="261"/>
      <c r="O180" s="261"/>
      <c r="P180" s="261"/>
      <c r="Q180" s="261"/>
      <c r="R180" s="261"/>
      <c r="S180" s="261"/>
      <c r="T180" s="26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3" t="s">
        <v>223</v>
      </c>
      <c r="AU180" s="263" t="s">
        <v>89</v>
      </c>
      <c r="AV180" s="14" t="s">
        <v>89</v>
      </c>
      <c r="AW180" s="14" t="s">
        <v>36</v>
      </c>
      <c r="AX180" s="14" t="s">
        <v>87</v>
      </c>
      <c r="AY180" s="263" t="s">
        <v>143</v>
      </c>
    </row>
    <row r="181" s="2" customFormat="1" ht="24.15" customHeight="1">
      <c r="A181" s="39"/>
      <c r="B181" s="40"/>
      <c r="C181" s="219" t="s">
        <v>213</v>
      </c>
      <c r="D181" s="219" t="s">
        <v>146</v>
      </c>
      <c r="E181" s="220" t="s">
        <v>319</v>
      </c>
      <c r="F181" s="221" t="s">
        <v>320</v>
      </c>
      <c r="G181" s="222" t="s">
        <v>273</v>
      </c>
      <c r="H181" s="223">
        <v>22</v>
      </c>
      <c r="I181" s="224"/>
      <c r="J181" s="225">
        <f>ROUND(I181*H181,2)</f>
        <v>0</v>
      </c>
      <c r="K181" s="221" t="s">
        <v>150</v>
      </c>
      <c r="L181" s="45"/>
      <c r="M181" s="226" t="s">
        <v>1</v>
      </c>
      <c r="N181" s="227" t="s">
        <v>44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160</v>
      </c>
      <c r="AT181" s="230" t="s">
        <v>146</v>
      </c>
      <c r="AU181" s="230" t="s">
        <v>89</v>
      </c>
      <c r="AY181" s="18" t="s">
        <v>143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87</v>
      </c>
      <c r="BK181" s="231">
        <f>ROUND(I181*H181,2)</f>
        <v>0</v>
      </c>
      <c r="BL181" s="18" t="s">
        <v>160</v>
      </c>
      <c r="BM181" s="230" t="s">
        <v>420</v>
      </c>
    </row>
    <row r="182" s="13" customFormat="1">
      <c r="A182" s="13"/>
      <c r="B182" s="242"/>
      <c r="C182" s="243"/>
      <c r="D182" s="244" t="s">
        <v>223</v>
      </c>
      <c r="E182" s="245" t="s">
        <v>1</v>
      </c>
      <c r="F182" s="246" t="s">
        <v>421</v>
      </c>
      <c r="G182" s="243"/>
      <c r="H182" s="245" t="s">
        <v>1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2" t="s">
        <v>223</v>
      </c>
      <c r="AU182" s="252" t="s">
        <v>89</v>
      </c>
      <c r="AV182" s="13" t="s">
        <v>87</v>
      </c>
      <c r="AW182" s="13" t="s">
        <v>36</v>
      </c>
      <c r="AX182" s="13" t="s">
        <v>79</v>
      </c>
      <c r="AY182" s="252" t="s">
        <v>143</v>
      </c>
    </row>
    <row r="183" s="14" customFormat="1">
      <c r="A183" s="14"/>
      <c r="B183" s="253"/>
      <c r="C183" s="254"/>
      <c r="D183" s="244" t="s">
        <v>223</v>
      </c>
      <c r="E183" s="255" t="s">
        <v>1</v>
      </c>
      <c r="F183" s="256" t="s">
        <v>387</v>
      </c>
      <c r="G183" s="254"/>
      <c r="H183" s="257">
        <v>20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3" t="s">
        <v>223</v>
      </c>
      <c r="AU183" s="263" t="s">
        <v>89</v>
      </c>
      <c r="AV183" s="14" t="s">
        <v>89</v>
      </c>
      <c r="AW183" s="14" t="s">
        <v>36</v>
      </c>
      <c r="AX183" s="14" t="s">
        <v>79</v>
      </c>
      <c r="AY183" s="263" t="s">
        <v>143</v>
      </c>
    </row>
    <row r="184" s="13" customFormat="1">
      <c r="A184" s="13"/>
      <c r="B184" s="242"/>
      <c r="C184" s="243"/>
      <c r="D184" s="244" t="s">
        <v>223</v>
      </c>
      <c r="E184" s="245" t="s">
        <v>1</v>
      </c>
      <c r="F184" s="246" t="s">
        <v>422</v>
      </c>
      <c r="G184" s="243"/>
      <c r="H184" s="245" t="s">
        <v>1</v>
      </c>
      <c r="I184" s="247"/>
      <c r="J184" s="243"/>
      <c r="K184" s="243"/>
      <c r="L184" s="248"/>
      <c r="M184" s="249"/>
      <c r="N184" s="250"/>
      <c r="O184" s="250"/>
      <c r="P184" s="250"/>
      <c r="Q184" s="250"/>
      <c r="R184" s="250"/>
      <c r="S184" s="250"/>
      <c r="T184" s="25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52" t="s">
        <v>223</v>
      </c>
      <c r="AU184" s="252" t="s">
        <v>89</v>
      </c>
      <c r="AV184" s="13" t="s">
        <v>87</v>
      </c>
      <c r="AW184" s="13" t="s">
        <v>36</v>
      </c>
      <c r="AX184" s="13" t="s">
        <v>79</v>
      </c>
      <c r="AY184" s="252" t="s">
        <v>143</v>
      </c>
    </row>
    <row r="185" s="14" customFormat="1">
      <c r="A185" s="14"/>
      <c r="B185" s="253"/>
      <c r="C185" s="254"/>
      <c r="D185" s="244" t="s">
        <v>223</v>
      </c>
      <c r="E185" s="255" t="s">
        <v>1</v>
      </c>
      <c r="F185" s="256" t="s">
        <v>423</v>
      </c>
      <c r="G185" s="254"/>
      <c r="H185" s="257">
        <v>2</v>
      </c>
      <c r="I185" s="258"/>
      <c r="J185" s="254"/>
      <c r="K185" s="254"/>
      <c r="L185" s="259"/>
      <c r="M185" s="260"/>
      <c r="N185" s="261"/>
      <c r="O185" s="261"/>
      <c r="P185" s="261"/>
      <c r="Q185" s="261"/>
      <c r="R185" s="261"/>
      <c r="S185" s="261"/>
      <c r="T185" s="26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63" t="s">
        <v>223</v>
      </c>
      <c r="AU185" s="263" t="s">
        <v>89</v>
      </c>
      <c r="AV185" s="14" t="s">
        <v>89</v>
      </c>
      <c r="AW185" s="14" t="s">
        <v>36</v>
      </c>
      <c r="AX185" s="14" t="s">
        <v>79</v>
      </c>
      <c r="AY185" s="263" t="s">
        <v>143</v>
      </c>
    </row>
    <row r="186" s="15" customFormat="1">
      <c r="A186" s="15"/>
      <c r="B186" s="267"/>
      <c r="C186" s="268"/>
      <c r="D186" s="244" t="s">
        <v>223</v>
      </c>
      <c r="E186" s="269" t="s">
        <v>1</v>
      </c>
      <c r="F186" s="270" t="s">
        <v>309</v>
      </c>
      <c r="G186" s="268"/>
      <c r="H186" s="271">
        <v>22</v>
      </c>
      <c r="I186" s="272"/>
      <c r="J186" s="268"/>
      <c r="K186" s="268"/>
      <c r="L186" s="273"/>
      <c r="M186" s="274"/>
      <c r="N186" s="275"/>
      <c r="O186" s="275"/>
      <c r="P186" s="275"/>
      <c r="Q186" s="275"/>
      <c r="R186" s="275"/>
      <c r="S186" s="275"/>
      <c r="T186" s="276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77" t="s">
        <v>223</v>
      </c>
      <c r="AU186" s="277" t="s">
        <v>89</v>
      </c>
      <c r="AV186" s="15" t="s">
        <v>160</v>
      </c>
      <c r="AW186" s="15" t="s">
        <v>36</v>
      </c>
      <c r="AX186" s="15" t="s">
        <v>87</v>
      </c>
      <c r="AY186" s="277" t="s">
        <v>143</v>
      </c>
    </row>
    <row r="187" s="2" customFormat="1" ht="24.15" customHeight="1">
      <c r="A187" s="39"/>
      <c r="B187" s="40"/>
      <c r="C187" s="219" t="s">
        <v>217</v>
      </c>
      <c r="D187" s="219" t="s">
        <v>146</v>
      </c>
      <c r="E187" s="220" t="s">
        <v>322</v>
      </c>
      <c r="F187" s="221" t="s">
        <v>323</v>
      </c>
      <c r="G187" s="222" t="s">
        <v>273</v>
      </c>
      <c r="H187" s="223">
        <v>22</v>
      </c>
      <c r="I187" s="224"/>
      <c r="J187" s="225">
        <f>ROUND(I187*H187,2)</f>
        <v>0</v>
      </c>
      <c r="K187" s="221" t="s">
        <v>150</v>
      </c>
      <c r="L187" s="45"/>
      <c r="M187" s="226" t="s">
        <v>1</v>
      </c>
      <c r="N187" s="227" t="s">
        <v>44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160</v>
      </c>
      <c r="AT187" s="230" t="s">
        <v>146</v>
      </c>
      <c r="AU187" s="230" t="s">
        <v>89</v>
      </c>
      <c r="AY187" s="18" t="s">
        <v>143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87</v>
      </c>
      <c r="BK187" s="231">
        <f>ROUND(I187*H187,2)</f>
        <v>0</v>
      </c>
      <c r="BL187" s="18" t="s">
        <v>160</v>
      </c>
      <c r="BM187" s="230" t="s">
        <v>324</v>
      </c>
    </row>
    <row r="188" s="2" customFormat="1" ht="14.4" customHeight="1">
      <c r="A188" s="39"/>
      <c r="B188" s="40"/>
      <c r="C188" s="232" t="s">
        <v>238</v>
      </c>
      <c r="D188" s="232" t="s">
        <v>218</v>
      </c>
      <c r="E188" s="233" t="s">
        <v>325</v>
      </c>
      <c r="F188" s="234" t="s">
        <v>326</v>
      </c>
      <c r="G188" s="235" t="s">
        <v>327</v>
      </c>
      <c r="H188" s="236">
        <v>0.44</v>
      </c>
      <c r="I188" s="237"/>
      <c r="J188" s="238">
        <f>ROUND(I188*H188,2)</f>
        <v>0</v>
      </c>
      <c r="K188" s="234" t="s">
        <v>150</v>
      </c>
      <c r="L188" s="239"/>
      <c r="M188" s="240" t="s">
        <v>1</v>
      </c>
      <c r="N188" s="241" t="s">
        <v>44</v>
      </c>
      <c r="O188" s="92"/>
      <c r="P188" s="228">
        <f>O188*H188</f>
        <v>0</v>
      </c>
      <c r="Q188" s="228">
        <v>0.001</v>
      </c>
      <c r="R188" s="228">
        <f>Q188*H188</f>
        <v>0.00044000000000000002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177</v>
      </c>
      <c r="AT188" s="230" t="s">
        <v>218</v>
      </c>
      <c r="AU188" s="230" t="s">
        <v>89</v>
      </c>
      <c r="AY188" s="18" t="s">
        <v>143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87</v>
      </c>
      <c r="BK188" s="231">
        <f>ROUND(I188*H188,2)</f>
        <v>0</v>
      </c>
      <c r="BL188" s="18" t="s">
        <v>160</v>
      </c>
      <c r="BM188" s="230" t="s">
        <v>328</v>
      </c>
    </row>
    <row r="189" s="14" customFormat="1">
      <c r="A189" s="14"/>
      <c r="B189" s="253"/>
      <c r="C189" s="254"/>
      <c r="D189" s="244" t="s">
        <v>223</v>
      </c>
      <c r="E189" s="254"/>
      <c r="F189" s="256" t="s">
        <v>424</v>
      </c>
      <c r="G189" s="254"/>
      <c r="H189" s="257">
        <v>0.44</v>
      </c>
      <c r="I189" s="258"/>
      <c r="J189" s="254"/>
      <c r="K189" s="254"/>
      <c r="L189" s="259"/>
      <c r="M189" s="260"/>
      <c r="N189" s="261"/>
      <c r="O189" s="261"/>
      <c r="P189" s="261"/>
      <c r="Q189" s="261"/>
      <c r="R189" s="261"/>
      <c r="S189" s="261"/>
      <c r="T189" s="262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3" t="s">
        <v>223</v>
      </c>
      <c r="AU189" s="263" t="s">
        <v>89</v>
      </c>
      <c r="AV189" s="14" t="s">
        <v>89</v>
      </c>
      <c r="AW189" s="14" t="s">
        <v>4</v>
      </c>
      <c r="AX189" s="14" t="s">
        <v>87</v>
      </c>
      <c r="AY189" s="263" t="s">
        <v>143</v>
      </c>
    </row>
    <row r="190" s="12" customFormat="1" ht="22.8" customHeight="1">
      <c r="A190" s="12"/>
      <c r="B190" s="203"/>
      <c r="C190" s="204"/>
      <c r="D190" s="205" t="s">
        <v>78</v>
      </c>
      <c r="E190" s="217" t="s">
        <v>89</v>
      </c>
      <c r="F190" s="217" t="s">
        <v>330</v>
      </c>
      <c r="G190" s="204"/>
      <c r="H190" s="204"/>
      <c r="I190" s="207"/>
      <c r="J190" s="218">
        <f>BK190</f>
        <v>0</v>
      </c>
      <c r="K190" s="204"/>
      <c r="L190" s="209"/>
      <c r="M190" s="210"/>
      <c r="N190" s="211"/>
      <c r="O190" s="211"/>
      <c r="P190" s="212">
        <f>SUM(P191:P195)</f>
        <v>0</v>
      </c>
      <c r="Q190" s="211"/>
      <c r="R190" s="212">
        <f>SUM(R191:R195)</f>
        <v>6.4800000000000004</v>
      </c>
      <c r="S190" s="211"/>
      <c r="T190" s="213">
        <f>SUM(T191:T195)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4" t="s">
        <v>87</v>
      </c>
      <c r="AT190" s="215" t="s">
        <v>78</v>
      </c>
      <c r="AU190" s="215" t="s">
        <v>87</v>
      </c>
      <c r="AY190" s="214" t="s">
        <v>143</v>
      </c>
      <c r="BK190" s="216">
        <f>SUM(BK191:BK195)</f>
        <v>0</v>
      </c>
    </row>
    <row r="191" s="2" customFormat="1" ht="24.15" customHeight="1">
      <c r="A191" s="39"/>
      <c r="B191" s="40"/>
      <c r="C191" s="219" t="s">
        <v>242</v>
      </c>
      <c r="D191" s="219" t="s">
        <v>146</v>
      </c>
      <c r="E191" s="220" t="s">
        <v>331</v>
      </c>
      <c r="F191" s="221" t="s">
        <v>332</v>
      </c>
      <c r="G191" s="222" t="s">
        <v>268</v>
      </c>
      <c r="H191" s="223">
        <v>3</v>
      </c>
      <c r="I191" s="224"/>
      <c r="J191" s="225">
        <f>ROUND(I191*H191,2)</f>
        <v>0</v>
      </c>
      <c r="K191" s="221" t="s">
        <v>150</v>
      </c>
      <c r="L191" s="45"/>
      <c r="M191" s="226" t="s">
        <v>1</v>
      </c>
      <c r="N191" s="227" t="s">
        <v>44</v>
      </c>
      <c r="O191" s="92"/>
      <c r="P191" s="228">
        <f>O191*H191</f>
        <v>0</v>
      </c>
      <c r="Q191" s="228">
        <v>2.1600000000000001</v>
      </c>
      <c r="R191" s="228">
        <f>Q191*H191</f>
        <v>6.4800000000000004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160</v>
      </c>
      <c r="AT191" s="230" t="s">
        <v>146</v>
      </c>
      <c r="AU191" s="230" t="s">
        <v>89</v>
      </c>
      <c r="AY191" s="18" t="s">
        <v>143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87</v>
      </c>
      <c r="BK191" s="231">
        <f>ROUND(I191*H191,2)</f>
        <v>0</v>
      </c>
      <c r="BL191" s="18" t="s">
        <v>160</v>
      </c>
      <c r="BM191" s="230" t="s">
        <v>425</v>
      </c>
    </row>
    <row r="192" s="13" customFormat="1">
      <c r="A192" s="13"/>
      <c r="B192" s="242"/>
      <c r="C192" s="243"/>
      <c r="D192" s="244" t="s">
        <v>223</v>
      </c>
      <c r="E192" s="245" t="s">
        <v>1</v>
      </c>
      <c r="F192" s="246" t="s">
        <v>426</v>
      </c>
      <c r="G192" s="243"/>
      <c r="H192" s="245" t="s">
        <v>1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2" t="s">
        <v>223</v>
      </c>
      <c r="AU192" s="252" t="s">
        <v>89</v>
      </c>
      <c r="AV192" s="13" t="s">
        <v>87</v>
      </c>
      <c r="AW192" s="13" t="s">
        <v>36</v>
      </c>
      <c r="AX192" s="13" t="s">
        <v>79</v>
      </c>
      <c r="AY192" s="252" t="s">
        <v>143</v>
      </c>
    </row>
    <row r="193" s="14" customFormat="1">
      <c r="A193" s="14"/>
      <c r="B193" s="253"/>
      <c r="C193" s="254"/>
      <c r="D193" s="244" t="s">
        <v>223</v>
      </c>
      <c r="E193" s="255" t="s">
        <v>1</v>
      </c>
      <c r="F193" s="256" t="s">
        <v>427</v>
      </c>
      <c r="G193" s="254"/>
      <c r="H193" s="257">
        <v>0.40000000000000002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3" t="s">
        <v>223</v>
      </c>
      <c r="AU193" s="263" t="s">
        <v>89</v>
      </c>
      <c r="AV193" s="14" t="s">
        <v>89</v>
      </c>
      <c r="AW193" s="14" t="s">
        <v>36</v>
      </c>
      <c r="AX193" s="14" t="s">
        <v>79</v>
      </c>
      <c r="AY193" s="263" t="s">
        <v>143</v>
      </c>
    </row>
    <row r="194" s="13" customFormat="1">
      <c r="A194" s="13"/>
      <c r="B194" s="242"/>
      <c r="C194" s="243"/>
      <c r="D194" s="244" t="s">
        <v>223</v>
      </c>
      <c r="E194" s="245" t="s">
        <v>1</v>
      </c>
      <c r="F194" s="246" t="s">
        <v>334</v>
      </c>
      <c r="G194" s="243"/>
      <c r="H194" s="245" t="s">
        <v>1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2" t="s">
        <v>223</v>
      </c>
      <c r="AU194" s="252" t="s">
        <v>89</v>
      </c>
      <c r="AV194" s="13" t="s">
        <v>87</v>
      </c>
      <c r="AW194" s="13" t="s">
        <v>36</v>
      </c>
      <c r="AX194" s="13" t="s">
        <v>79</v>
      </c>
      <c r="AY194" s="252" t="s">
        <v>143</v>
      </c>
    </row>
    <row r="195" s="14" customFormat="1">
      <c r="A195" s="14"/>
      <c r="B195" s="253"/>
      <c r="C195" s="254"/>
      <c r="D195" s="244" t="s">
        <v>223</v>
      </c>
      <c r="E195" s="255" t="s">
        <v>1</v>
      </c>
      <c r="F195" s="256" t="s">
        <v>428</v>
      </c>
      <c r="G195" s="254"/>
      <c r="H195" s="257">
        <v>3</v>
      </c>
      <c r="I195" s="258"/>
      <c r="J195" s="254"/>
      <c r="K195" s="254"/>
      <c r="L195" s="259"/>
      <c r="M195" s="260"/>
      <c r="N195" s="261"/>
      <c r="O195" s="261"/>
      <c r="P195" s="261"/>
      <c r="Q195" s="261"/>
      <c r="R195" s="261"/>
      <c r="S195" s="261"/>
      <c r="T195" s="26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3" t="s">
        <v>223</v>
      </c>
      <c r="AU195" s="263" t="s">
        <v>89</v>
      </c>
      <c r="AV195" s="14" t="s">
        <v>89</v>
      </c>
      <c r="AW195" s="14" t="s">
        <v>36</v>
      </c>
      <c r="AX195" s="14" t="s">
        <v>87</v>
      </c>
      <c r="AY195" s="263" t="s">
        <v>143</v>
      </c>
    </row>
    <row r="196" s="12" customFormat="1" ht="22.8" customHeight="1">
      <c r="A196" s="12"/>
      <c r="B196" s="203"/>
      <c r="C196" s="204"/>
      <c r="D196" s="205" t="s">
        <v>78</v>
      </c>
      <c r="E196" s="217" t="s">
        <v>160</v>
      </c>
      <c r="F196" s="217" t="s">
        <v>336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SUM(P197:P214)</f>
        <v>0</v>
      </c>
      <c r="Q196" s="211"/>
      <c r="R196" s="212">
        <f>SUM(R197:R214)</f>
        <v>99.927484800000002</v>
      </c>
      <c r="S196" s="211"/>
      <c r="T196" s="213">
        <f>SUM(T197:T214)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87</v>
      </c>
      <c r="AT196" s="215" t="s">
        <v>78</v>
      </c>
      <c r="AU196" s="215" t="s">
        <v>87</v>
      </c>
      <c r="AY196" s="214" t="s">
        <v>143</v>
      </c>
      <c r="BK196" s="216">
        <f>SUM(BK197:BK214)</f>
        <v>0</v>
      </c>
    </row>
    <row r="197" s="2" customFormat="1" ht="24.15" customHeight="1">
      <c r="A197" s="39"/>
      <c r="B197" s="40"/>
      <c r="C197" s="219" t="s">
        <v>226</v>
      </c>
      <c r="D197" s="219" t="s">
        <v>146</v>
      </c>
      <c r="E197" s="220" t="s">
        <v>337</v>
      </c>
      <c r="F197" s="221" t="s">
        <v>429</v>
      </c>
      <c r="G197" s="222" t="s">
        <v>268</v>
      </c>
      <c r="H197" s="223">
        <v>33.935000000000002</v>
      </c>
      <c r="I197" s="224"/>
      <c r="J197" s="225">
        <f>ROUND(I197*H197,2)</f>
        <v>0</v>
      </c>
      <c r="K197" s="221" t="s">
        <v>150</v>
      </c>
      <c r="L197" s="45"/>
      <c r="M197" s="226" t="s">
        <v>1</v>
      </c>
      <c r="N197" s="227" t="s">
        <v>44</v>
      </c>
      <c r="O197" s="92"/>
      <c r="P197" s="228">
        <f>O197*H197</f>
        <v>0</v>
      </c>
      <c r="Q197" s="228">
        <v>2.13408</v>
      </c>
      <c r="R197" s="228">
        <f>Q197*H197</f>
        <v>72.420004800000001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160</v>
      </c>
      <c r="AT197" s="230" t="s">
        <v>146</v>
      </c>
      <c r="AU197" s="230" t="s">
        <v>89</v>
      </c>
      <c r="AY197" s="18" t="s">
        <v>143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87</v>
      </c>
      <c r="BK197" s="231">
        <f>ROUND(I197*H197,2)</f>
        <v>0</v>
      </c>
      <c r="BL197" s="18" t="s">
        <v>160</v>
      </c>
      <c r="BM197" s="230" t="s">
        <v>339</v>
      </c>
    </row>
    <row r="198" s="13" customFormat="1">
      <c r="A198" s="13"/>
      <c r="B198" s="242"/>
      <c r="C198" s="243"/>
      <c r="D198" s="244" t="s">
        <v>223</v>
      </c>
      <c r="E198" s="245" t="s">
        <v>1</v>
      </c>
      <c r="F198" s="246" t="s">
        <v>430</v>
      </c>
      <c r="G198" s="243"/>
      <c r="H198" s="245" t="s">
        <v>1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2" t="s">
        <v>223</v>
      </c>
      <c r="AU198" s="252" t="s">
        <v>89</v>
      </c>
      <c r="AV198" s="13" t="s">
        <v>87</v>
      </c>
      <c r="AW198" s="13" t="s">
        <v>36</v>
      </c>
      <c r="AX198" s="13" t="s">
        <v>79</v>
      </c>
      <c r="AY198" s="252" t="s">
        <v>143</v>
      </c>
    </row>
    <row r="199" s="14" customFormat="1">
      <c r="A199" s="14"/>
      <c r="B199" s="253"/>
      <c r="C199" s="254"/>
      <c r="D199" s="244" t="s">
        <v>223</v>
      </c>
      <c r="E199" s="255" t="s">
        <v>1</v>
      </c>
      <c r="F199" s="256" t="s">
        <v>431</v>
      </c>
      <c r="G199" s="254"/>
      <c r="H199" s="257">
        <v>1.28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3" t="s">
        <v>223</v>
      </c>
      <c r="AU199" s="263" t="s">
        <v>89</v>
      </c>
      <c r="AV199" s="14" t="s">
        <v>89</v>
      </c>
      <c r="AW199" s="14" t="s">
        <v>36</v>
      </c>
      <c r="AX199" s="14" t="s">
        <v>79</v>
      </c>
      <c r="AY199" s="263" t="s">
        <v>143</v>
      </c>
    </row>
    <row r="200" s="13" customFormat="1">
      <c r="A200" s="13"/>
      <c r="B200" s="242"/>
      <c r="C200" s="243"/>
      <c r="D200" s="244" t="s">
        <v>223</v>
      </c>
      <c r="E200" s="245" t="s">
        <v>1</v>
      </c>
      <c r="F200" s="246" t="s">
        <v>432</v>
      </c>
      <c r="G200" s="243"/>
      <c r="H200" s="245" t="s">
        <v>1</v>
      </c>
      <c r="I200" s="247"/>
      <c r="J200" s="243"/>
      <c r="K200" s="243"/>
      <c r="L200" s="248"/>
      <c r="M200" s="249"/>
      <c r="N200" s="250"/>
      <c r="O200" s="250"/>
      <c r="P200" s="250"/>
      <c r="Q200" s="250"/>
      <c r="R200" s="250"/>
      <c r="S200" s="250"/>
      <c r="T200" s="25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2" t="s">
        <v>223</v>
      </c>
      <c r="AU200" s="252" t="s">
        <v>89</v>
      </c>
      <c r="AV200" s="13" t="s">
        <v>87</v>
      </c>
      <c r="AW200" s="13" t="s">
        <v>36</v>
      </c>
      <c r="AX200" s="13" t="s">
        <v>79</v>
      </c>
      <c r="AY200" s="252" t="s">
        <v>143</v>
      </c>
    </row>
    <row r="201" s="14" customFormat="1">
      <c r="A201" s="14"/>
      <c r="B201" s="253"/>
      <c r="C201" s="254"/>
      <c r="D201" s="244" t="s">
        <v>223</v>
      </c>
      <c r="E201" s="255" t="s">
        <v>1</v>
      </c>
      <c r="F201" s="256" t="s">
        <v>433</v>
      </c>
      <c r="G201" s="254"/>
      <c r="H201" s="257">
        <v>8.9600000000000009</v>
      </c>
      <c r="I201" s="258"/>
      <c r="J201" s="254"/>
      <c r="K201" s="254"/>
      <c r="L201" s="259"/>
      <c r="M201" s="260"/>
      <c r="N201" s="261"/>
      <c r="O201" s="261"/>
      <c r="P201" s="261"/>
      <c r="Q201" s="261"/>
      <c r="R201" s="261"/>
      <c r="S201" s="261"/>
      <c r="T201" s="26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3" t="s">
        <v>223</v>
      </c>
      <c r="AU201" s="263" t="s">
        <v>89</v>
      </c>
      <c r="AV201" s="14" t="s">
        <v>89</v>
      </c>
      <c r="AW201" s="14" t="s">
        <v>36</v>
      </c>
      <c r="AX201" s="14" t="s">
        <v>79</v>
      </c>
      <c r="AY201" s="263" t="s">
        <v>143</v>
      </c>
    </row>
    <row r="202" s="13" customFormat="1">
      <c r="A202" s="13"/>
      <c r="B202" s="242"/>
      <c r="C202" s="243"/>
      <c r="D202" s="244" t="s">
        <v>223</v>
      </c>
      <c r="E202" s="245" t="s">
        <v>1</v>
      </c>
      <c r="F202" s="246" t="s">
        <v>404</v>
      </c>
      <c r="G202" s="243"/>
      <c r="H202" s="245" t="s">
        <v>1</v>
      </c>
      <c r="I202" s="247"/>
      <c r="J202" s="243"/>
      <c r="K202" s="243"/>
      <c r="L202" s="248"/>
      <c r="M202" s="249"/>
      <c r="N202" s="250"/>
      <c r="O202" s="250"/>
      <c r="P202" s="250"/>
      <c r="Q202" s="250"/>
      <c r="R202" s="250"/>
      <c r="S202" s="250"/>
      <c r="T202" s="25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2" t="s">
        <v>223</v>
      </c>
      <c r="AU202" s="252" t="s">
        <v>89</v>
      </c>
      <c r="AV202" s="13" t="s">
        <v>87</v>
      </c>
      <c r="AW202" s="13" t="s">
        <v>36</v>
      </c>
      <c r="AX202" s="13" t="s">
        <v>79</v>
      </c>
      <c r="AY202" s="252" t="s">
        <v>143</v>
      </c>
    </row>
    <row r="203" s="14" customFormat="1">
      <c r="A203" s="14"/>
      <c r="B203" s="253"/>
      <c r="C203" s="254"/>
      <c r="D203" s="244" t="s">
        <v>223</v>
      </c>
      <c r="E203" s="255" t="s">
        <v>1</v>
      </c>
      <c r="F203" s="256" t="s">
        <v>434</v>
      </c>
      <c r="G203" s="254"/>
      <c r="H203" s="257">
        <v>23.695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3" t="s">
        <v>223</v>
      </c>
      <c r="AU203" s="263" t="s">
        <v>89</v>
      </c>
      <c r="AV203" s="14" t="s">
        <v>89</v>
      </c>
      <c r="AW203" s="14" t="s">
        <v>36</v>
      </c>
      <c r="AX203" s="14" t="s">
        <v>79</v>
      </c>
      <c r="AY203" s="263" t="s">
        <v>143</v>
      </c>
    </row>
    <row r="204" s="15" customFormat="1">
      <c r="A204" s="15"/>
      <c r="B204" s="267"/>
      <c r="C204" s="268"/>
      <c r="D204" s="244" t="s">
        <v>223</v>
      </c>
      <c r="E204" s="269" t="s">
        <v>1</v>
      </c>
      <c r="F204" s="270" t="s">
        <v>309</v>
      </c>
      <c r="G204" s="268"/>
      <c r="H204" s="271">
        <v>33.935000000000002</v>
      </c>
      <c r="I204" s="272"/>
      <c r="J204" s="268"/>
      <c r="K204" s="268"/>
      <c r="L204" s="273"/>
      <c r="M204" s="274"/>
      <c r="N204" s="275"/>
      <c r="O204" s="275"/>
      <c r="P204" s="275"/>
      <c r="Q204" s="275"/>
      <c r="R204" s="275"/>
      <c r="S204" s="275"/>
      <c r="T204" s="276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7" t="s">
        <v>223</v>
      </c>
      <c r="AU204" s="277" t="s">
        <v>89</v>
      </c>
      <c r="AV204" s="15" t="s">
        <v>160</v>
      </c>
      <c r="AW204" s="15" t="s">
        <v>36</v>
      </c>
      <c r="AX204" s="15" t="s">
        <v>87</v>
      </c>
      <c r="AY204" s="277" t="s">
        <v>143</v>
      </c>
    </row>
    <row r="205" s="2" customFormat="1" ht="24.15" customHeight="1">
      <c r="A205" s="39"/>
      <c r="B205" s="40"/>
      <c r="C205" s="219" t="s">
        <v>7</v>
      </c>
      <c r="D205" s="219" t="s">
        <v>146</v>
      </c>
      <c r="E205" s="220" t="s">
        <v>342</v>
      </c>
      <c r="F205" s="221" t="s">
        <v>343</v>
      </c>
      <c r="G205" s="222" t="s">
        <v>273</v>
      </c>
      <c r="H205" s="223">
        <v>33.935000000000002</v>
      </c>
      <c r="I205" s="224"/>
      <c r="J205" s="225">
        <f>ROUND(I205*H205,2)</f>
        <v>0</v>
      </c>
      <c r="K205" s="221" t="s">
        <v>150</v>
      </c>
      <c r="L205" s="45"/>
      <c r="M205" s="226" t="s">
        <v>1</v>
      </c>
      <c r="N205" s="227" t="s">
        <v>44</v>
      </c>
      <c r="O205" s="92"/>
      <c r="P205" s="228">
        <f>O205*H205</f>
        <v>0</v>
      </c>
      <c r="Q205" s="228">
        <v>0</v>
      </c>
      <c r="R205" s="228">
        <f>Q205*H205</f>
        <v>0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160</v>
      </c>
      <c r="AT205" s="230" t="s">
        <v>146</v>
      </c>
      <c r="AU205" s="230" t="s">
        <v>89</v>
      </c>
      <c r="AY205" s="18" t="s">
        <v>143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87</v>
      </c>
      <c r="BK205" s="231">
        <f>ROUND(I205*H205,2)</f>
        <v>0</v>
      </c>
      <c r="BL205" s="18" t="s">
        <v>160</v>
      </c>
      <c r="BM205" s="230" t="s">
        <v>344</v>
      </c>
    </row>
    <row r="206" s="2" customFormat="1" ht="24.15" customHeight="1">
      <c r="A206" s="39"/>
      <c r="B206" s="40"/>
      <c r="C206" s="219" t="s">
        <v>234</v>
      </c>
      <c r="D206" s="219" t="s">
        <v>146</v>
      </c>
      <c r="E206" s="220" t="s">
        <v>346</v>
      </c>
      <c r="F206" s="221" t="s">
        <v>347</v>
      </c>
      <c r="G206" s="222" t="s">
        <v>268</v>
      </c>
      <c r="H206" s="223">
        <v>11.5</v>
      </c>
      <c r="I206" s="224"/>
      <c r="J206" s="225">
        <f>ROUND(I206*H206,2)</f>
        <v>0</v>
      </c>
      <c r="K206" s="221" t="s">
        <v>150</v>
      </c>
      <c r="L206" s="45"/>
      <c r="M206" s="226" t="s">
        <v>1</v>
      </c>
      <c r="N206" s="227" t="s">
        <v>44</v>
      </c>
      <c r="O206" s="92"/>
      <c r="P206" s="228">
        <f>O206*H206</f>
        <v>0</v>
      </c>
      <c r="Q206" s="228">
        <v>1.8480000000000001</v>
      </c>
      <c r="R206" s="228">
        <f>Q206*H206</f>
        <v>21.252000000000002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160</v>
      </c>
      <c r="AT206" s="230" t="s">
        <v>146</v>
      </c>
      <c r="AU206" s="230" t="s">
        <v>89</v>
      </c>
      <c r="AY206" s="18" t="s">
        <v>143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87</v>
      </c>
      <c r="BK206" s="231">
        <f>ROUND(I206*H206,2)</f>
        <v>0</v>
      </c>
      <c r="BL206" s="18" t="s">
        <v>160</v>
      </c>
      <c r="BM206" s="230" t="s">
        <v>348</v>
      </c>
    </row>
    <row r="207" s="13" customFormat="1">
      <c r="A207" s="13"/>
      <c r="B207" s="242"/>
      <c r="C207" s="243"/>
      <c r="D207" s="244" t="s">
        <v>223</v>
      </c>
      <c r="E207" s="245" t="s">
        <v>1</v>
      </c>
      <c r="F207" s="246" t="s">
        <v>435</v>
      </c>
      <c r="G207" s="243"/>
      <c r="H207" s="245" t="s">
        <v>1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2" t="s">
        <v>223</v>
      </c>
      <c r="AU207" s="252" t="s">
        <v>89</v>
      </c>
      <c r="AV207" s="13" t="s">
        <v>87</v>
      </c>
      <c r="AW207" s="13" t="s">
        <v>36</v>
      </c>
      <c r="AX207" s="13" t="s">
        <v>79</v>
      </c>
      <c r="AY207" s="252" t="s">
        <v>143</v>
      </c>
    </row>
    <row r="208" s="14" customFormat="1">
      <c r="A208" s="14"/>
      <c r="B208" s="253"/>
      <c r="C208" s="254"/>
      <c r="D208" s="244" t="s">
        <v>223</v>
      </c>
      <c r="E208" s="255" t="s">
        <v>1</v>
      </c>
      <c r="F208" s="256" t="s">
        <v>436</v>
      </c>
      <c r="G208" s="254"/>
      <c r="H208" s="257">
        <v>1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3" t="s">
        <v>223</v>
      </c>
      <c r="AU208" s="263" t="s">
        <v>89</v>
      </c>
      <c r="AV208" s="14" t="s">
        <v>89</v>
      </c>
      <c r="AW208" s="14" t="s">
        <v>36</v>
      </c>
      <c r="AX208" s="14" t="s">
        <v>79</v>
      </c>
      <c r="AY208" s="263" t="s">
        <v>143</v>
      </c>
    </row>
    <row r="209" s="13" customFormat="1">
      <c r="A209" s="13"/>
      <c r="B209" s="242"/>
      <c r="C209" s="243"/>
      <c r="D209" s="244" t="s">
        <v>223</v>
      </c>
      <c r="E209" s="245" t="s">
        <v>1</v>
      </c>
      <c r="F209" s="246" t="s">
        <v>437</v>
      </c>
      <c r="G209" s="243"/>
      <c r="H209" s="245" t="s">
        <v>1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2" t="s">
        <v>223</v>
      </c>
      <c r="AU209" s="252" t="s">
        <v>89</v>
      </c>
      <c r="AV209" s="13" t="s">
        <v>87</v>
      </c>
      <c r="AW209" s="13" t="s">
        <v>36</v>
      </c>
      <c r="AX209" s="13" t="s">
        <v>79</v>
      </c>
      <c r="AY209" s="252" t="s">
        <v>143</v>
      </c>
    </row>
    <row r="210" s="14" customFormat="1">
      <c r="A210" s="14"/>
      <c r="B210" s="253"/>
      <c r="C210" s="254"/>
      <c r="D210" s="244" t="s">
        <v>223</v>
      </c>
      <c r="E210" s="255" t="s">
        <v>1</v>
      </c>
      <c r="F210" s="256" t="s">
        <v>438</v>
      </c>
      <c r="G210" s="254"/>
      <c r="H210" s="257">
        <v>10.5</v>
      </c>
      <c r="I210" s="258"/>
      <c r="J210" s="254"/>
      <c r="K210" s="254"/>
      <c r="L210" s="259"/>
      <c r="M210" s="260"/>
      <c r="N210" s="261"/>
      <c r="O210" s="261"/>
      <c r="P210" s="261"/>
      <c r="Q210" s="261"/>
      <c r="R210" s="261"/>
      <c r="S210" s="261"/>
      <c r="T210" s="26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3" t="s">
        <v>223</v>
      </c>
      <c r="AU210" s="263" t="s">
        <v>89</v>
      </c>
      <c r="AV210" s="14" t="s">
        <v>89</v>
      </c>
      <c r="AW210" s="14" t="s">
        <v>36</v>
      </c>
      <c r="AX210" s="14" t="s">
        <v>79</v>
      </c>
      <c r="AY210" s="263" t="s">
        <v>143</v>
      </c>
    </row>
    <row r="211" s="15" customFormat="1">
      <c r="A211" s="15"/>
      <c r="B211" s="267"/>
      <c r="C211" s="268"/>
      <c r="D211" s="244" t="s">
        <v>223</v>
      </c>
      <c r="E211" s="269" t="s">
        <v>1</v>
      </c>
      <c r="F211" s="270" t="s">
        <v>309</v>
      </c>
      <c r="G211" s="268"/>
      <c r="H211" s="271">
        <v>11.5</v>
      </c>
      <c r="I211" s="272"/>
      <c r="J211" s="268"/>
      <c r="K211" s="268"/>
      <c r="L211" s="273"/>
      <c r="M211" s="274"/>
      <c r="N211" s="275"/>
      <c r="O211" s="275"/>
      <c r="P211" s="275"/>
      <c r="Q211" s="275"/>
      <c r="R211" s="275"/>
      <c r="S211" s="275"/>
      <c r="T211" s="276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7" t="s">
        <v>223</v>
      </c>
      <c r="AU211" s="277" t="s">
        <v>89</v>
      </c>
      <c r="AV211" s="15" t="s">
        <v>160</v>
      </c>
      <c r="AW211" s="15" t="s">
        <v>36</v>
      </c>
      <c r="AX211" s="15" t="s">
        <v>87</v>
      </c>
      <c r="AY211" s="277" t="s">
        <v>143</v>
      </c>
    </row>
    <row r="212" s="2" customFormat="1" ht="37.8" customHeight="1">
      <c r="A212" s="39"/>
      <c r="B212" s="40"/>
      <c r="C212" s="219" t="s">
        <v>355</v>
      </c>
      <c r="D212" s="219" t="s">
        <v>146</v>
      </c>
      <c r="E212" s="220" t="s">
        <v>439</v>
      </c>
      <c r="F212" s="221" t="s">
        <v>440</v>
      </c>
      <c r="G212" s="222" t="s">
        <v>268</v>
      </c>
      <c r="H212" s="223">
        <v>3.3849999999999998</v>
      </c>
      <c r="I212" s="224"/>
      <c r="J212" s="225">
        <f>ROUND(I212*H212,2)</f>
        <v>0</v>
      </c>
      <c r="K212" s="221" t="s">
        <v>150</v>
      </c>
      <c r="L212" s="45"/>
      <c r="M212" s="226" t="s">
        <v>1</v>
      </c>
      <c r="N212" s="227" t="s">
        <v>44</v>
      </c>
      <c r="O212" s="92"/>
      <c r="P212" s="228">
        <f>O212*H212</f>
        <v>0</v>
      </c>
      <c r="Q212" s="228">
        <v>1.8480000000000001</v>
      </c>
      <c r="R212" s="228">
        <f>Q212*H212</f>
        <v>6.2554799999999995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160</v>
      </c>
      <c r="AT212" s="230" t="s">
        <v>146</v>
      </c>
      <c r="AU212" s="230" t="s">
        <v>89</v>
      </c>
      <c r="AY212" s="18" t="s">
        <v>143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87</v>
      </c>
      <c r="BK212" s="231">
        <f>ROUND(I212*H212,2)</f>
        <v>0</v>
      </c>
      <c r="BL212" s="18" t="s">
        <v>160</v>
      </c>
      <c r="BM212" s="230" t="s">
        <v>441</v>
      </c>
    </row>
    <row r="213" s="13" customFormat="1">
      <c r="A213" s="13"/>
      <c r="B213" s="242"/>
      <c r="C213" s="243"/>
      <c r="D213" s="244" t="s">
        <v>223</v>
      </c>
      <c r="E213" s="245" t="s">
        <v>1</v>
      </c>
      <c r="F213" s="246" t="s">
        <v>442</v>
      </c>
      <c r="G213" s="243"/>
      <c r="H213" s="245" t="s">
        <v>1</v>
      </c>
      <c r="I213" s="247"/>
      <c r="J213" s="243"/>
      <c r="K213" s="243"/>
      <c r="L213" s="248"/>
      <c r="M213" s="249"/>
      <c r="N213" s="250"/>
      <c r="O213" s="250"/>
      <c r="P213" s="250"/>
      <c r="Q213" s="250"/>
      <c r="R213" s="250"/>
      <c r="S213" s="250"/>
      <c r="T213" s="25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2" t="s">
        <v>223</v>
      </c>
      <c r="AU213" s="252" t="s">
        <v>89</v>
      </c>
      <c r="AV213" s="13" t="s">
        <v>87</v>
      </c>
      <c r="AW213" s="13" t="s">
        <v>36</v>
      </c>
      <c r="AX213" s="13" t="s">
        <v>79</v>
      </c>
      <c r="AY213" s="252" t="s">
        <v>143</v>
      </c>
    </row>
    <row r="214" s="14" customFormat="1">
      <c r="A214" s="14"/>
      <c r="B214" s="253"/>
      <c r="C214" s="254"/>
      <c r="D214" s="244" t="s">
        <v>223</v>
      </c>
      <c r="E214" s="255" t="s">
        <v>1</v>
      </c>
      <c r="F214" s="256" t="s">
        <v>443</v>
      </c>
      <c r="G214" s="254"/>
      <c r="H214" s="257">
        <v>3.3849999999999998</v>
      </c>
      <c r="I214" s="258"/>
      <c r="J214" s="254"/>
      <c r="K214" s="254"/>
      <c r="L214" s="259"/>
      <c r="M214" s="260"/>
      <c r="N214" s="261"/>
      <c r="O214" s="261"/>
      <c r="P214" s="261"/>
      <c r="Q214" s="261"/>
      <c r="R214" s="261"/>
      <c r="S214" s="261"/>
      <c r="T214" s="26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3" t="s">
        <v>223</v>
      </c>
      <c r="AU214" s="263" t="s">
        <v>89</v>
      </c>
      <c r="AV214" s="14" t="s">
        <v>89</v>
      </c>
      <c r="AW214" s="14" t="s">
        <v>36</v>
      </c>
      <c r="AX214" s="14" t="s">
        <v>87</v>
      </c>
      <c r="AY214" s="263" t="s">
        <v>143</v>
      </c>
    </row>
    <row r="215" s="12" customFormat="1" ht="22.8" customHeight="1">
      <c r="A215" s="12"/>
      <c r="B215" s="203"/>
      <c r="C215" s="204"/>
      <c r="D215" s="205" t="s">
        <v>78</v>
      </c>
      <c r="E215" s="217" t="s">
        <v>351</v>
      </c>
      <c r="F215" s="217" t="s">
        <v>352</v>
      </c>
      <c r="G215" s="204"/>
      <c r="H215" s="204"/>
      <c r="I215" s="207"/>
      <c r="J215" s="218">
        <f>BK215</f>
        <v>0</v>
      </c>
      <c r="K215" s="204"/>
      <c r="L215" s="209"/>
      <c r="M215" s="210"/>
      <c r="N215" s="211"/>
      <c r="O215" s="211"/>
      <c r="P215" s="212">
        <f>SUM(P216:P232)</f>
        <v>0</v>
      </c>
      <c r="Q215" s="211"/>
      <c r="R215" s="212">
        <f>SUM(R216:R232)</f>
        <v>0</v>
      </c>
      <c r="S215" s="211"/>
      <c r="T215" s="213">
        <f>SUM(T216:T232)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4" t="s">
        <v>87</v>
      </c>
      <c r="AT215" s="215" t="s">
        <v>78</v>
      </c>
      <c r="AU215" s="215" t="s">
        <v>87</v>
      </c>
      <c r="AY215" s="214" t="s">
        <v>143</v>
      </c>
      <c r="BK215" s="216">
        <f>SUM(BK216:BK232)</f>
        <v>0</v>
      </c>
    </row>
    <row r="216" s="2" customFormat="1" ht="24.15" customHeight="1">
      <c r="A216" s="39"/>
      <c r="B216" s="40"/>
      <c r="C216" s="219" t="s">
        <v>360</v>
      </c>
      <c r="D216" s="219" t="s">
        <v>146</v>
      </c>
      <c r="E216" s="220" t="s">
        <v>298</v>
      </c>
      <c r="F216" s="221" t="s">
        <v>299</v>
      </c>
      <c r="G216" s="222" t="s">
        <v>268</v>
      </c>
      <c r="H216" s="223">
        <v>40.280000000000001</v>
      </c>
      <c r="I216" s="224"/>
      <c r="J216" s="225">
        <f>ROUND(I216*H216,2)</f>
        <v>0</v>
      </c>
      <c r="K216" s="221" t="s">
        <v>150</v>
      </c>
      <c r="L216" s="45"/>
      <c r="M216" s="226" t="s">
        <v>1</v>
      </c>
      <c r="N216" s="227" t="s">
        <v>44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160</v>
      </c>
      <c r="AT216" s="230" t="s">
        <v>146</v>
      </c>
      <c r="AU216" s="230" t="s">
        <v>89</v>
      </c>
      <c r="AY216" s="18" t="s">
        <v>143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87</v>
      </c>
      <c r="BK216" s="231">
        <f>ROUND(I216*H216,2)</f>
        <v>0</v>
      </c>
      <c r="BL216" s="18" t="s">
        <v>160</v>
      </c>
      <c r="BM216" s="230" t="s">
        <v>444</v>
      </c>
    </row>
    <row r="217" s="14" customFormat="1">
      <c r="A217" s="14"/>
      <c r="B217" s="253"/>
      <c r="C217" s="254"/>
      <c r="D217" s="244" t="s">
        <v>223</v>
      </c>
      <c r="E217" s="255" t="s">
        <v>1</v>
      </c>
      <c r="F217" s="256" t="s">
        <v>445</v>
      </c>
      <c r="G217" s="254"/>
      <c r="H217" s="257">
        <v>40.280000000000001</v>
      </c>
      <c r="I217" s="258"/>
      <c r="J217" s="254"/>
      <c r="K217" s="254"/>
      <c r="L217" s="259"/>
      <c r="M217" s="260"/>
      <c r="N217" s="261"/>
      <c r="O217" s="261"/>
      <c r="P217" s="261"/>
      <c r="Q217" s="261"/>
      <c r="R217" s="261"/>
      <c r="S217" s="261"/>
      <c r="T217" s="26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3" t="s">
        <v>223</v>
      </c>
      <c r="AU217" s="263" t="s">
        <v>89</v>
      </c>
      <c r="AV217" s="14" t="s">
        <v>89</v>
      </c>
      <c r="AW217" s="14" t="s">
        <v>36</v>
      </c>
      <c r="AX217" s="14" t="s">
        <v>87</v>
      </c>
      <c r="AY217" s="263" t="s">
        <v>143</v>
      </c>
    </row>
    <row r="218" s="2" customFormat="1" ht="24.15" customHeight="1">
      <c r="A218" s="39"/>
      <c r="B218" s="40"/>
      <c r="C218" s="219" t="s">
        <v>365</v>
      </c>
      <c r="D218" s="219" t="s">
        <v>146</v>
      </c>
      <c r="E218" s="220" t="s">
        <v>356</v>
      </c>
      <c r="F218" s="221" t="s">
        <v>357</v>
      </c>
      <c r="G218" s="222" t="s">
        <v>221</v>
      </c>
      <c r="H218" s="223">
        <v>76.531999999999996</v>
      </c>
      <c r="I218" s="224"/>
      <c r="J218" s="225">
        <f>ROUND(I218*H218,2)</f>
        <v>0</v>
      </c>
      <c r="K218" s="221" t="s">
        <v>150</v>
      </c>
      <c r="L218" s="45"/>
      <c r="M218" s="226" t="s">
        <v>1</v>
      </c>
      <c r="N218" s="227" t="s">
        <v>44</v>
      </c>
      <c r="O218" s="92"/>
      <c r="P218" s="228">
        <f>O218*H218</f>
        <v>0</v>
      </c>
      <c r="Q218" s="228">
        <v>0</v>
      </c>
      <c r="R218" s="228">
        <f>Q218*H218</f>
        <v>0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160</v>
      </c>
      <c r="AT218" s="230" t="s">
        <v>146</v>
      </c>
      <c r="AU218" s="230" t="s">
        <v>89</v>
      </c>
      <c r="AY218" s="18" t="s">
        <v>143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87</v>
      </c>
      <c r="BK218" s="231">
        <f>ROUND(I218*H218,2)</f>
        <v>0</v>
      </c>
      <c r="BL218" s="18" t="s">
        <v>160</v>
      </c>
      <c r="BM218" s="230" t="s">
        <v>358</v>
      </c>
    </row>
    <row r="219" s="14" customFormat="1">
      <c r="A219" s="14"/>
      <c r="B219" s="253"/>
      <c r="C219" s="254"/>
      <c r="D219" s="244" t="s">
        <v>223</v>
      </c>
      <c r="E219" s="255" t="s">
        <v>1</v>
      </c>
      <c r="F219" s="256" t="s">
        <v>446</v>
      </c>
      <c r="G219" s="254"/>
      <c r="H219" s="257">
        <v>96.709999999999994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3" t="s">
        <v>223</v>
      </c>
      <c r="AU219" s="263" t="s">
        <v>89</v>
      </c>
      <c r="AV219" s="14" t="s">
        <v>89</v>
      </c>
      <c r="AW219" s="14" t="s">
        <v>36</v>
      </c>
      <c r="AX219" s="14" t="s">
        <v>79</v>
      </c>
      <c r="AY219" s="263" t="s">
        <v>143</v>
      </c>
    </row>
    <row r="220" s="13" customFormat="1">
      <c r="A220" s="13"/>
      <c r="B220" s="242"/>
      <c r="C220" s="243"/>
      <c r="D220" s="244" t="s">
        <v>223</v>
      </c>
      <c r="E220" s="245" t="s">
        <v>1</v>
      </c>
      <c r="F220" s="246" t="s">
        <v>435</v>
      </c>
      <c r="G220" s="243"/>
      <c r="H220" s="245" t="s">
        <v>1</v>
      </c>
      <c r="I220" s="247"/>
      <c r="J220" s="243"/>
      <c r="K220" s="243"/>
      <c r="L220" s="248"/>
      <c r="M220" s="249"/>
      <c r="N220" s="250"/>
      <c r="O220" s="250"/>
      <c r="P220" s="250"/>
      <c r="Q220" s="250"/>
      <c r="R220" s="250"/>
      <c r="S220" s="250"/>
      <c r="T220" s="25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2" t="s">
        <v>223</v>
      </c>
      <c r="AU220" s="252" t="s">
        <v>89</v>
      </c>
      <c r="AV220" s="13" t="s">
        <v>87</v>
      </c>
      <c r="AW220" s="13" t="s">
        <v>36</v>
      </c>
      <c r="AX220" s="13" t="s">
        <v>79</v>
      </c>
      <c r="AY220" s="252" t="s">
        <v>143</v>
      </c>
    </row>
    <row r="221" s="14" customFormat="1">
      <c r="A221" s="14"/>
      <c r="B221" s="253"/>
      <c r="C221" s="254"/>
      <c r="D221" s="244" t="s">
        <v>223</v>
      </c>
      <c r="E221" s="255" t="s">
        <v>1</v>
      </c>
      <c r="F221" s="256" t="s">
        <v>447</v>
      </c>
      <c r="G221" s="254"/>
      <c r="H221" s="257">
        <v>-1.8999999999999999</v>
      </c>
      <c r="I221" s="258"/>
      <c r="J221" s="254"/>
      <c r="K221" s="254"/>
      <c r="L221" s="259"/>
      <c r="M221" s="260"/>
      <c r="N221" s="261"/>
      <c r="O221" s="261"/>
      <c r="P221" s="261"/>
      <c r="Q221" s="261"/>
      <c r="R221" s="261"/>
      <c r="S221" s="261"/>
      <c r="T221" s="26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3" t="s">
        <v>223</v>
      </c>
      <c r="AU221" s="263" t="s">
        <v>89</v>
      </c>
      <c r="AV221" s="14" t="s">
        <v>89</v>
      </c>
      <c r="AW221" s="14" t="s">
        <v>36</v>
      </c>
      <c r="AX221" s="14" t="s">
        <v>79</v>
      </c>
      <c r="AY221" s="263" t="s">
        <v>143</v>
      </c>
    </row>
    <row r="222" s="13" customFormat="1">
      <c r="A222" s="13"/>
      <c r="B222" s="242"/>
      <c r="C222" s="243"/>
      <c r="D222" s="244" t="s">
        <v>223</v>
      </c>
      <c r="E222" s="245" t="s">
        <v>1</v>
      </c>
      <c r="F222" s="246" t="s">
        <v>448</v>
      </c>
      <c r="G222" s="243"/>
      <c r="H222" s="245" t="s">
        <v>1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2" t="s">
        <v>223</v>
      </c>
      <c r="AU222" s="252" t="s">
        <v>89</v>
      </c>
      <c r="AV222" s="13" t="s">
        <v>87</v>
      </c>
      <c r="AW222" s="13" t="s">
        <v>36</v>
      </c>
      <c r="AX222" s="13" t="s">
        <v>79</v>
      </c>
      <c r="AY222" s="252" t="s">
        <v>143</v>
      </c>
    </row>
    <row r="223" s="14" customFormat="1">
      <c r="A223" s="14"/>
      <c r="B223" s="253"/>
      <c r="C223" s="254"/>
      <c r="D223" s="244" t="s">
        <v>223</v>
      </c>
      <c r="E223" s="255" t="s">
        <v>1</v>
      </c>
      <c r="F223" s="256" t="s">
        <v>449</v>
      </c>
      <c r="G223" s="254"/>
      <c r="H223" s="257">
        <v>-8.5500000000000007</v>
      </c>
      <c r="I223" s="258"/>
      <c r="J223" s="254"/>
      <c r="K223" s="254"/>
      <c r="L223" s="259"/>
      <c r="M223" s="260"/>
      <c r="N223" s="261"/>
      <c r="O223" s="261"/>
      <c r="P223" s="261"/>
      <c r="Q223" s="261"/>
      <c r="R223" s="261"/>
      <c r="S223" s="261"/>
      <c r="T223" s="26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3" t="s">
        <v>223</v>
      </c>
      <c r="AU223" s="263" t="s">
        <v>89</v>
      </c>
      <c r="AV223" s="14" t="s">
        <v>89</v>
      </c>
      <c r="AW223" s="14" t="s">
        <v>36</v>
      </c>
      <c r="AX223" s="14" t="s">
        <v>79</v>
      </c>
      <c r="AY223" s="263" t="s">
        <v>143</v>
      </c>
    </row>
    <row r="224" s="13" customFormat="1">
      <c r="A224" s="13"/>
      <c r="B224" s="242"/>
      <c r="C224" s="243"/>
      <c r="D224" s="244" t="s">
        <v>223</v>
      </c>
      <c r="E224" s="245" t="s">
        <v>1</v>
      </c>
      <c r="F224" s="246" t="s">
        <v>430</v>
      </c>
      <c r="G224" s="243"/>
      <c r="H224" s="245" t="s">
        <v>1</v>
      </c>
      <c r="I224" s="247"/>
      <c r="J224" s="243"/>
      <c r="K224" s="243"/>
      <c r="L224" s="248"/>
      <c r="M224" s="249"/>
      <c r="N224" s="250"/>
      <c r="O224" s="250"/>
      <c r="P224" s="250"/>
      <c r="Q224" s="250"/>
      <c r="R224" s="250"/>
      <c r="S224" s="250"/>
      <c r="T224" s="25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2" t="s">
        <v>223</v>
      </c>
      <c r="AU224" s="252" t="s">
        <v>89</v>
      </c>
      <c r="AV224" s="13" t="s">
        <v>87</v>
      </c>
      <c r="AW224" s="13" t="s">
        <v>36</v>
      </c>
      <c r="AX224" s="13" t="s">
        <v>79</v>
      </c>
      <c r="AY224" s="252" t="s">
        <v>143</v>
      </c>
    </row>
    <row r="225" s="14" customFormat="1">
      <c r="A225" s="14"/>
      <c r="B225" s="253"/>
      <c r="C225" s="254"/>
      <c r="D225" s="244" t="s">
        <v>223</v>
      </c>
      <c r="E225" s="255" t="s">
        <v>1</v>
      </c>
      <c r="F225" s="256" t="s">
        <v>450</v>
      </c>
      <c r="G225" s="254"/>
      <c r="H225" s="257">
        <v>-2.4319999999999999</v>
      </c>
      <c r="I225" s="258"/>
      <c r="J225" s="254"/>
      <c r="K225" s="254"/>
      <c r="L225" s="259"/>
      <c r="M225" s="260"/>
      <c r="N225" s="261"/>
      <c r="O225" s="261"/>
      <c r="P225" s="261"/>
      <c r="Q225" s="261"/>
      <c r="R225" s="261"/>
      <c r="S225" s="261"/>
      <c r="T225" s="26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3" t="s">
        <v>223</v>
      </c>
      <c r="AU225" s="263" t="s">
        <v>89</v>
      </c>
      <c r="AV225" s="14" t="s">
        <v>89</v>
      </c>
      <c r="AW225" s="14" t="s">
        <v>36</v>
      </c>
      <c r="AX225" s="14" t="s">
        <v>79</v>
      </c>
      <c r="AY225" s="263" t="s">
        <v>143</v>
      </c>
    </row>
    <row r="226" s="13" customFormat="1">
      <c r="A226" s="13"/>
      <c r="B226" s="242"/>
      <c r="C226" s="243"/>
      <c r="D226" s="244" t="s">
        <v>223</v>
      </c>
      <c r="E226" s="245" t="s">
        <v>1</v>
      </c>
      <c r="F226" s="246" t="s">
        <v>451</v>
      </c>
      <c r="G226" s="243"/>
      <c r="H226" s="245" t="s">
        <v>1</v>
      </c>
      <c r="I226" s="247"/>
      <c r="J226" s="243"/>
      <c r="K226" s="243"/>
      <c r="L226" s="248"/>
      <c r="M226" s="249"/>
      <c r="N226" s="250"/>
      <c r="O226" s="250"/>
      <c r="P226" s="250"/>
      <c r="Q226" s="250"/>
      <c r="R226" s="250"/>
      <c r="S226" s="250"/>
      <c r="T226" s="25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2" t="s">
        <v>223</v>
      </c>
      <c r="AU226" s="252" t="s">
        <v>89</v>
      </c>
      <c r="AV226" s="13" t="s">
        <v>87</v>
      </c>
      <c r="AW226" s="13" t="s">
        <v>36</v>
      </c>
      <c r="AX226" s="13" t="s">
        <v>79</v>
      </c>
      <c r="AY226" s="252" t="s">
        <v>143</v>
      </c>
    </row>
    <row r="227" s="14" customFormat="1">
      <c r="A227" s="14"/>
      <c r="B227" s="253"/>
      <c r="C227" s="254"/>
      <c r="D227" s="244" t="s">
        <v>223</v>
      </c>
      <c r="E227" s="255" t="s">
        <v>1</v>
      </c>
      <c r="F227" s="256" t="s">
        <v>452</v>
      </c>
      <c r="G227" s="254"/>
      <c r="H227" s="257">
        <v>-7.2960000000000003</v>
      </c>
      <c r="I227" s="258"/>
      <c r="J227" s="254"/>
      <c r="K227" s="254"/>
      <c r="L227" s="259"/>
      <c r="M227" s="260"/>
      <c r="N227" s="261"/>
      <c r="O227" s="261"/>
      <c r="P227" s="261"/>
      <c r="Q227" s="261"/>
      <c r="R227" s="261"/>
      <c r="S227" s="261"/>
      <c r="T227" s="26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3" t="s">
        <v>223</v>
      </c>
      <c r="AU227" s="263" t="s">
        <v>89</v>
      </c>
      <c r="AV227" s="14" t="s">
        <v>89</v>
      </c>
      <c r="AW227" s="14" t="s">
        <v>36</v>
      </c>
      <c r="AX227" s="14" t="s">
        <v>79</v>
      </c>
      <c r="AY227" s="263" t="s">
        <v>143</v>
      </c>
    </row>
    <row r="228" s="16" customFormat="1">
      <c r="A228" s="16"/>
      <c r="B228" s="283"/>
      <c r="C228" s="284"/>
      <c r="D228" s="244" t="s">
        <v>223</v>
      </c>
      <c r="E228" s="285" t="s">
        <v>1</v>
      </c>
      <c r="F228" s="286" t="s">
        <v>453</v>
      </c>
      <c r="G228" s="284"/>
      <c r="H228" s="287">
        <v>76.531999999999982</v>
      </c>
      <c r="I228" s="288"/>
      <c r="J228" s="284"/>
      <c r="K228" s="284"/>
      <c r="L228" s="289"/>
      <c r="M228" s="290"/>
      <c r="N228" s="291"/>
      <c r="O228" s="291"/>
      <c r="P228" s="291"/>
      <c r="Q228" s="291"/>
      <c r="R228" s="291"/>
      <c r="S228" s="291"/>
      <c r="T228" s="292"/>
      <c r="U228" s="16"/>
      <c r="V228" s="16"/>
      <c r="W228" s="16"/>
      <c r="X228" s="16"/>
      <c r="Y228" s="16"/>
      <c r="Z228" s="16"/>
      <c r="AA228" s="16"/>
      <c r="AB228" s="16"/>
      <c r="AC228" s="16"/>
      <c r="AD228" s="16"/>
      <c r="AE228" s="16"/>
      <c r="AT228" s="293" t="s">
        <v>223</v>
      </c>
      <c r="AU228" s="293" t="s">
        <v>89</v>
      </c>
      <c r="AV228" s="16" t="s">
        <v>156</v>
      </c>
      <c r="AW228" s="16" t="s">
        <v>36</v>
      </c>
      <c r="AX228" s="16" t="s">
        <v>79</v>
      </c>
      <c r="AY228" s="293" t="s">
        <v>143</v>
      </c>
    </row>
    <row r="229" s="15" customFormat="1">
      <c r="A229" s="15"/>
      <c r="B229" s="267"/>
      <c r="C229" s="268"/>
      <c r="D229" s="244" t="s">
        <v>223</v>
      </c>
      <c r="E229" s="269" t="s">
        <v>1</v>
      </c>
      <c r="F229" s="270" t="s">
        <v>309</v>
      </c>
      <c r="G229" s="268"/>
      <c r="H229" s="271">
        <v>76.531999999999982</v>
      </c>
      <c r="I229" s="272"/>
      <c r="J229" s="268"/>
      <c r="K229" s="268"/>
      <c r="L229" s="273"/>
      <c r="M229" s="274"/>
      <c r="N229" s="275"/>
      <c r="O229" s="275"/>
      <c r="P229" s="275"/>
      <c r="Q229" s="275"/>
      <c r="R229" s="275"/>
      <c r="S229" s="275"/>
      <c r="T229" s="276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7" t="s">
        <v>223</v>
      </c>
      <c r="AU229" s="277" t="s">
        <v>89</v>
      </c>
      <c r="AV229" s="15" t="s">
        <v>160</v>
      </c>
      <c r="AW229" s="15" t="s">
        <v>36</v>
      </c>
      <c r="AX229" s="15" t="s">
        <v>87</v>
      </c>
      <c r="AY229" s="277" t="s">
        <v>143</v>
      </c>
    </row>
    <row r="230" s="2" customFormat="1" ht="24.15" customHeight="1">
      <c r="A230" s="39"/>
      <c r="B230" s="40"/>
      <c r="C230" s="219" t="s">
        <v>371</v>
      </c>
      <c r="D230" s="219" t="s">
        <v>146</v>
      </c>
      <c r="E230" s="220" t="s">
        <v>366</v>
      </c>
      <c r="F230" s="221" t="s">
        <v>367</v>
      </c>
      <c r="G230" s="222" t="s">
        <v>221</v>
      </c>
      <c r="H230" s="223">
        <v>76.531999999999996</v>
      </c>
      <c r="I230" s="224"/>
      <c r="J230" s="225">
        <f>ROUND(I230*H230,2)</f>
        <v>0</v>
      </c>
      <c r="K230" s="221" t="s">
        <v>150</v>
      </c>
      <c r="L230" s="45"/>
      <c r="M230" s="226" t="s">
        <v>1</v>
      </c>
      <c r="N230" s="227" t="s">
        <v>44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160</v>
      </c>
      <c r="AT230" s="230" t="s">
        <v>146</v>
      </c>
      <c r="AU230" s="230" t="s">
        <v>89</v>
      </c>
      <c r="AY230" s="18" t="s">
        <v>143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87</v>
      </c>
      <c r="BK230" s="231">
        <f>ROUND(I230*H230,2)</f>
        <v>0</v>
      </c>
      <c r="BL230" s="18" t="s">
        <v>160</v>
      </c>
      <c r="BM230" s="230" t="s">
        <v>454</v>
      </c>
    </row>
    <row r="231" s="2" customFormat="1" ht="24.15" customHeight="1">
      <c r="A231" s="39"/>
      <c r="B231" s="40"/>
      <c r="C231" s="219" t="s">
        <v>455</v>
      </c>
      <c r="D231" s="219" t="s">
        <v>146</v>
      </c>
      <c r="E231" s="220" t="s">
        <v>361</v>
      </c>
      <c r="F231" s="221" t="s">
        <v>362</v>
      </c>
      <c r="G231" s="222" t="s">
        <v>221</v>
      </c>
      <c r="H231" s="223">
        <v>688.78800000000001</v>
      </c>
      <c r="I231" s="224"/>
      <c r="J231" s="225">
        <f>ROUND(I231*H231,2)</f>
        <v>0</v>
      </c>
      <c r="K231" s="221" t="s">
        <v>150</v>
      </c>
      <c r="L231" s="45"/>
      <c r="M231" s="226" t="s">
        <v>1</v>
      </c>
      <c r="N231" s="227" t="s">
        <v>44</v>
      </c>
      <c r="O231" s="92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0" t="s">
        <v>160</v>
      </c>
      <c r="AT231" s="230" t="s">
        <v>146</v>
      </c>
      <c r="AU231" s="230" t="s">
        <v>89</v>
      </c>
      <c r="AY231" s="18" t="s">
        <v>143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8" t="s">
        <v>87</v>
      </c>
      <c r="BK231" s="231">
        <f>ROUND(I231*H231,2)</f>
        <v>0</v>
      </c>
      <c r="BL231" s="18" t="s">
        <v>160</v>
      </c>
      <c r="BM231" s="230" t="s">
        <v>363</v>
      </c>
    </row>
    <row r="232" s="14" customFormat="1">
      <c r="A232" s="14"/>
      <c r="B232" s="253"/>
      <c r="C232" s="254"/>
      <c r="D232" s="244" t="s">
        <v>223</v>
      </c>
      <c r="E232" s="255" t="s">
        <v>1</v>
      </c>
      <c r="F232" s="256" t="s">
        <v>456</v>
      </c>
      <c r="G232" s="254"/>
      <c r="H232" s="257">
        <v>688.78800000000001</v>
      </c>
      <c r="I232" s="258"/>
      <c r="J232" s="254"/>
      <c r="K232" s="254"/>
      <c r="L232" s="259"/>
      <c r="M232" s="260"/>
      <c r="N232" s="261"/>
      <c r="O232" s="261"/>
      <c r="P232" s="261"/>
      <c r="Q232" s="261"/>
      <c r="R232" s="261"/>
      <c r="S232" s="261"/>
      <c r="T232" s="26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3" t="s">
        <v>223</v>
      </c>
      <c r="AU232" s="263" t="s">
        <v>89</v>
      </c>
      <c r="AV232" s="14" t="s">
        <v>89</v>
      </c>
      <c r="AW232" s="14" t="s">
        <v>36</v>
      </c>
      <c r="AX232" s="14" t="s">
        <v>87</v>
      </c>
      <c r="AY232" s="263" t="s">
        <v>143</v>
      </c>
    </row>
    <row r="233" s="12" customFormat="1" ht="22.8" customHeight="1">
      <c r="A233" s="12"/>
      <c r="B233" s="203"/>
      <c r="C233" s="204"/>
      <c r="D233" s="205" t="s">
        <v>78</v>
      </c>
      <c r="E233" s="217" t="s">
        <v>369</v>
      </c>
      <c r="F233" s="217" t="s">
        <v>370</v>
      </c>
      <c r="G233" s="204"/>
      <c r="H233" s="204"/>
      <c r="I233" s="207"/>
      <c r="J233" s="218">
        <f>BK233</f>
        <v>0</v>
      </c>
      <c r="K233" s="204"/>
      <c r="L233" s="209"/>
      <c r="M233" s="210"/>
      <c r="N233" s="211"/>
      <c r="O233" s="211"/>
      <c r="P233" s="212">
        <f>P234</f>
        <v>0</v>
      </c>
      <c r="Q233" s="211"/>
      <c r="R233" s="212">
        <f>R234</f>
        <v>0</v>
      </c>
      <c r="S233" s="211"/>
      <c r="T233" s="213">
        <f>T234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4" t="s">
        <v>87</v>
      </c>
      <c r="AT233" s="215" t="s">
        <v>78</v>
      </c>
      <c r="AU233" s="215" t="s">
        <v>87</v>
      </c>
      <c r="AY233" s="214" t="s">
        <v>143</v>
      </c>
      <c r="BK233" s="216">
        <f>BK234</f>
        <v>0</v>
      </c>
    </row>
    <row r="234" s="2" customFormat="1" ht="14.4" customHeight="1">
      <c r="A234" s="39"/>
      <c r="B234" s="40"/>
      <c r="C234" s="219" t="s">
        <v>457</v>
      </c>
      <c r="D234" s="219" t="s">
        <v>146</v>
      </c>
      <c r="E234" s="220" t="s">
        <v>372</v>
      </c>
      <c r="F234" s="221" t="s">
        <v>373</v>
      </c>
      <c r="G234" s="222" t="s">
        <v>221</v>
      </c>
      <c r="H234" s="223">
        <v>106.41</v>
      </c>
      <c r="I234" s="224"/>
      <c r="J234" s="225">
        <f>ROUND(I234*H234,2)</f>
        <v>0</v>
      </c>
      <c r="K234" s="221" t="s">
        <v>150</v>
      </c>
      <c r="L234" s="45"/>
      <c r="M234" s="278" t="s">
        <v>1</v>
      </c>
      <c r="N234" s="279" t="s">
        <v>44</v>
      </c>
      <c r="O234" s="280"/>
      <c r="P234" s="281">
        <f>O234*H234</f>
        <v>0</v>
      </c>
      <c r="Q234" s="281">
        <v>0</v>
      </c>
      <c r="R234" s="281">
        <f>Q234*H234</f>
        <v>0</v>
      </c>
      <c r="S234" s="281">
        <v>0</v>
      </c>
      <c r="T234" s="282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160</v>
      </c>
      <c r="AT234" s="230" t="s">
        <v>146</v>
      </c>
      <c r="AU234" s="230" t="s">
        <v>89</v>
      </c>
      <c r="AY234" s="18" t="s">
        <v>143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87</v>
      </c>
      <c r="BK234" s="231">
        <f>ROUND(I234*H234,2)</f>
        <v>0</v>
      </c>
      <c r="BL234" s="18" t="s">
        <v>160</v>
      </c>
      <c r="BM234" s="230" t="s">
        <v>374</v>
      </c>
    </row>
    <row r="235" s="2" customFormat="1" ht="6.96" customHeight="1">
      <c r="A235" s="39"/>
      <c r="B235" s="67"/>
      <c r="C235" s="68"/>
      <c r="D235" s="68"/>
      <c r="E235" s="68"/>
      <c r="F235" s="68"/>
      <c r="G235" s="68"/>
      <c r="H235" s="68"/>
      <c r="I235" s="68"/>
      <c r="J235" s="68"/>
      <c r="K235" s="68"/>
      <c r="L235" s="45"/>
      <c r="M235" s="39"/>
      <c r="O235" s="39"/>
      <c r="P235" s="39"/>
      <c r="Q235" s="39"/>
      <c r="R235" s="39"/>
      <c r="S235" s="39"/>
      <c r="T235" s="39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</row>
  </sheetData>
  <sheetProtection sheet="1" autoFilter="0" formatColumns="0" formatRows="0" objects="1" scenarios="1" spinCount="100000" saltValue="tIhdiave4CYuajTu5AzmNF7FS14lbXX2G+XDiWxLzLXivV+TnwmtYHDV2XnpP6SY2FgB0ScrTRojchDyY6k1lA==" hashValue="5uyVpo9Sx1G7IqcVQKho/1ExnZnrqBvP6CpFdEbtVeciTw5mrhcyCG1OJZVZQNsPcMq7hkx3YgKVyxjJ0pinWQ==" algorithmName="SHA-512" password="CC35"/>
  <autoFilter ref="C121:K23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Merta, Sobotín-oprava koryta toku ř.km 4,220-5,614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458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114</v>
      </c>
      <c r="G12" s="39"/>
      <c r="H12" s="39"/>
      <c r="I12" s="141" t="s">
        <v>22</v>
      </c>
      <c r="J12" s="145" t="str">
        <f>'Rekapitulace stavby'!AN8</f>
        <v>9. 7. 2021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115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>28571690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SAFETY PRO s.r.o</v>
      </c>
      <c r="F21" s="39"/>
      <c r="G21" s="39"/>
      <c r="H21" s="39"/>
      <c r="I21" s="141" t="s">
        <v>28</v>
      </c>
      <c r="J21" s="144" t="str">
        <f>IF('Rekapitulace stavby'!AN17="","",'Rekapitulace stavby'!AN17)</f>
        <v>CZ28571690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116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ROUND((SUM(BE123:BE257)),  2)</f>
        <v>0</v>
      </c>
      <c r="G33" s="39"/>
      <c r="H33" s="39"/>
      <c r="I33" s="156">
        <v>0.20999999999999999</v>
      </c>
      <c r="J33" s="155">
        <f>ROUND(((SUM(BE123:BE257))*I33),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ROUND((SUM(BF123:BF257)),  2)</f>
        <v>0</v>
      </c>
      <c r="G34" s="39"/>
      <c r="H34" s="39"/>
      <c r="I34" s="156">
        <v>0.14999999999999999</v>
      </c>
      <c r="J34" s="155">
        <f>ROUND(((SUM(BF123:BF257))*I34),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ROUND((SUM(BG123:BG257)),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ROUND((SUM(BH123:BH257)),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ROUND((SUM(BI123:BI257)),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Merta, Sobotín-oprava koryta toku ř.km 4,220-5,614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03 - poškození prahů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Sobotín</v>
      </c>
      <c r="G89" s="41"/>
      <c r="H89" s="41"/>
      <c r="I89" s="33" t="s">
        <v>22</v>
      </c>
      <c r="J89" s="80" t="str">
        <f>IF(J12="","",J12)</f>
        <v>9. 7. 2021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PMO Moravy</v>
      </c>
      <c r="G91" s="41"/>
      <c r="H91" s="41"/>
      <c r="I91" s="33" t="s">
        <v>32</v>
      </c>
      <c r="J91" s="37" t="str">
        <f>E21</f>
        <v>SAFETY PRO s.r.o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Slavek Šiška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247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248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249</v>
      </c>
      <c r="E99" s="189"/>
      <c r="F99" s="189"/>
      <c r="G99" s="189"/>
      <c r="H99" s="189"/>
      <c r="I99" s="189"/>
      <c r="J99" s="190">
        <f>J201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250</v>
      </c>
      <c r="E100" s="189"/>
      <c r="F100" s="189"/>
      <c r="G100" s="189"/>
      <c r="H100" s="189"/>
      <c r="I100" s="189"/>
      <c r="J100" s="190">
        <f>J210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459</v>
      </c>
      <c r="E101" s="189"/>
      <c r="F101" s="189"/>
      <c r="G101" s="189"/>
      <c r="H101" s="189"/>
      <c r="I101" s="189"/>
      <c r="J101" s="190">
        <f>J233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251</v>
      </c>
      <c r="E102" s="189"/>
      <c r="F102" s="189"/>
      <c r="G102" s="189"/>
      <c r="H102" s="189"/>
      <c r="I102" s="189"/>
      <c r="J102" s="190">
        <f>J235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252</v>
      </c>
      <c r="E103" s="189"/>
      <c r="F103" s="189"/>
      <c r="G103" s="189"/>
      <c r="H103" s="189"/>
      <c r="I103" s="189"/>
      <c r="J103" s="190">
        <f>J256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128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175" t="str">
        <f>E7</f>
        <v>Merta, Sobotín-oprava koryta toku ř.km 4,220-5,614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112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SO 03 - poškození prahů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>Sobotín</v>
      </c>
      <c r="G117" s="41"/>
      <c r="H117" s="41"/>
      <c r="I117" s="33" t="s">
        <v>22</v>
      </c>
      <c r="J117" s="80" t="str">
        <f>IF(J12="","",J12)</f>
        <v>9. 7. 2021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>PMO Moravy</v>
      </c>
      <c r="G119" s="41"/>
      <c r="H119" s="41"/>
      <c r="I119" s="33" t="s">
        <v>32</v>
      </c>
      <c r="J119" s="37" t="str">
        <f>E21</f>
        <v>SAFETY PRO s.r.o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30</v>
      </c>
      <c r="D120" s="41"/>
      <c r="E120" s="41"/>
      <c r="F120" s="28" t="str">
        <f>IF(E18="","",E18)</f>
        <v>Vyplň údaj</v>
      </c>
      <c r="G120" s="41"/>
      <c r="H120" s="41"/>
      <c r="I120" s="33" t="s">
        <v>37</v>
      </c>
      <c r="J120" s="37" t="str">
        <f>E24</f>
        <v>Slavek Šiška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129</v>
      </c>
      <c r="D122" s="195" t="s">
        <v>64</v>
      </c>
      <c r="E122" s="195" t="s">
        <v>60</v>
      </c>
      <c r="F122" s="195" t="s">
        <v>61</v>
      </c>
      <c r="G122" s="195" t="s">
        <v>130</v>
      </c>
      <c r="H122" s="195" t="s">
        <v>131</v>
      </c>
      <c r="I122" s="195" t="s">
        <v>132</v>
      </c>
      <c r="J122" s="195" t="s">
        <v>119</v>
      </c>
      <c r="K122" s="196" t="s">
        <v>133</v>
      </c>
      <c r="L122" s="197"/>
      <c r="M122" s="101" t="s">
        <v>1</v>
      </c>
      <c r="N122" s="102" t="s">
        <v>43</v>
      </c>
      <c r="O122" s="102" t="s">
        <v>134</v>
      </c>
      <c r="P122" s="102" t="s">
        <v>135</v>
      </c>
      <c r="Q122" s="102" t="s">
        <v>136</v>
      </c>
      <c r="R122" s="102" t="s">
        <v>137</v>
      </c>
      <c r="S122" s="102" t="s">
        <v>138</v>
      </c>
      <c r="T122" s="103" t="s">
        <v>139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140</v>
      </c>
      <c r="D123" s="41"/>
      <c r="E123" s="41"/>
      <c r="F123" s="41"/>
      <c r="G123" s="41"/>
      <c r="H123" s="41"/>
      <c r="I123" s="41"/>
      <c r="J123" s="198">
        <f>BK123</f>
        <v>0</v>
      </c>
      <c r="K123" s="41"/>
      <c r="L123" s="45"/>
      <c r="M123" s="104"/>
      <c r="N123" s="199"/>
      <c r="O123" s="105"/>
      <c r="P123" s="200">
        <f>P124</f>
        <v>0</v>
      </c>
      <c r="Q123" s="105"/>
      <c r="R123" s="200">
        <f>R124</f>
        <v>179.76756048000004</v>
      </c>
      <c r="S123" s="105"/>
      <c r="T123" s="201">
        <f>T124</f>
        <v>33.257779999999997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78</v>
      </c>
      <c r="AU123" s="18" t="s">
        <v>121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78</v>
      </c>
      <c r="E124" s="206" t="s">
        <v>253</v>
      </c>
      <c r="F124" s="206" t="s">
        <v>254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P125+P201+P210+P233+P235+P256</f>
        <v>0</v>
      </c>
      <c r="Q124" s="211"/>
      <c r="R124" s="212">
        <f>R125+R201+R210+R233+R235+R256</f>
        <v>179.76756048000004</v>
      </c>
      <c r="S124" s="211"/>
      <c r="T124" s="213">
        <f>T125+T201+T210+T233+T235+T256</f>
        <v>33.257779999999997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87</v>
      </c>
      <c r="AT124" s="215" t="s">
        <v>78</v>
      </c>
      <c r="AU124" s="215" t="s">
        <v>79</v>
      </c>
      <c r="AY124" s="214" t="s">
        <v>143</v>
      </c>
      <c r="BK124" s="216">
        <f>BK125+BK201+BK210+BK233+BK235+BK256</f>
        <v>0</v>
      </c>
    </row>
    <row r="125" s="12" customFormat="1" ht="22.8" customHeight="1">
      <c r="A125" s="12"/>
      <c r="B125" s="203"/>
      <c r="C125" s="204"/>
      <c r="D125" s="205" t="s">
        <v>78</v>
      </c>
      <c r="E125" s="217" t="s">
        <v>87</v>
      </c>
      <c r="F125" s="217" t="s">
        <v>255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SUM(P126:P200)</f>
        <v>0</v>
      </c>
      <c r="Q125" s="211"/>
      <c r="R125" s="212">
        <f>SUM(R126:R200)</f>
        <v>0.0053100000000000005</v>
      </c>
      <c r="S125" s="211"/>
      <c r="T125" s="213">
        <f>SUM(T126:T200)</f>
        <v>30.810779999999998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87</v>
      </c>
      <c r="AT125" s="215" t="s">
        <v>78</v>
      </c>
      <c r="AU125" s="215" t="s">
        <v>87</v>
      </c>
      <c r="AY125" s="214" t="s">
        <v>143</v>
      </c>
      <c r="BK125" s="216">
        <f>SUM(BK126:BK200)</f>
        <v>0</v>
      </c>
    </row>
    <row r="126" s="2" customFormat="1" ht="24.15" customHeight="1">
      <c r="A126" s="39"/>
      <c r="B126" s="40"/>
      <c r="C126" s="219" t="s">
        <v>87</v>
      </c>
      <c r="D126" s="219" t="s">
        <v>146</v>
      </c>
      <c r="E126" s="220" t="s">
        <v>256</v>
      </c>
      <c r="F126" s="221" t="s">
        <v>257</v>
      </c>
      <c r="G126" s="222" t="s">
        <v>258</v>
      </c>
      <c r="H126" s="223">
        <v>144</v>
      </c>
      <c r="I126" s="224"/>
      <c r="J126" s="225">
        <f>ROUND(I126*H126,2)</f>
        <v>0</v>
      </c>
      <c r="K126" s="221" t="s">
        <v>150</v>
      </c>
      <c r="L126" s="45"/>
      <c r="M126" s="226" t="s">
        <v>1</v>
      </c>
      <c r="N126" s="227" t="s">
        <v>44</v>
      </c>
      <c r="O126" s="92"/>
      <c r="P126" s="228">
        <f>O126*H126</f>
        <v>0</v>
      </c>
      <c r="Q126" s="228">
        <v>3.0000000000000001E-05</v>
      </c>
      <c r="R126" s="228">
        <f>Q126*H126</f>
        <v>0.0043200000000000001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160</v>
      </c>
      <c r="AT126" s="230" t="s">
        <v>146</v>
      </c>
      <c r="AU126" s="230" t="s">
        <v>89</v>
      </c>
      <c r="AY126" s="18" t="s">
        <v>143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87</v>
      </c>
      <c r="BK126" s="231">
        <f>ROUND(I126*H126,2)</f>
        <v>0</v>
      </c>
      <c r="BL126" s="18" t="s">
        <v>160</v>
      </c>
      <c r="BM126" s="230" t="s">
        <v>460</v>
      </c>
    </row>
    <row r="127" s="13" customFormat="1">
      <c r="A127" s="13"/>
      <c r="B127" s="242"/>
      <c r="C127" s="243"/>
      <c r="D127" s="244" t="s">
        <v>223</v>
      </c>
      <c r="E127" s="245" t="s">
        <v>1</v>
      </c>
      <c r="F127" s="246" t="s">
        <v>461</v>
      </c>
      <c r="G127" s="243"/>
      <c r="H127" s="245" t="s">
        <v>1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2" t="s">
        <v>223</v>
      </c>
      <c r="AU127" s="252" t="s">
        <v>89</v>
      </c>
      <c r="AV127" s="13" t="s">
        <v>87</v>
      </c>
      <c r="AW127" s="13" t="s">
        <v>36</v>
      </c>
      <c r="AX127" s="13" t="s">
        <v>79</v>
      </c>
      <c r="AY127" s="252" t="s">
        <v>143</v>
      </c>
    </row>
    <row r="128" s="14" customFormat="1">
      <c r="A128" s="14"/>
      <c r="B128" s="253"/>
      <c r="C128" s="254"/>
      <c r="D128" s="244" t="s">
        <v>223</v>
      </c>
      <c r="E128" s="255" t="s">
        <v>1</v>
      </c>
      <c r="F128" s="256" t="s">
        <v>462</v>
      </c>
      <c r="G128" s="254"/>
      <c r="H128" s="257">
        <v>144</v>
      </c>
      <c r="I128" s="258"/>
      <c r="J128" s="254"/>
      <c r="K128" s="254"/>
      <c r="L128" s="259"/>
      <c r="M128" s="260"/>
      <c r="N128" s="261"/>
      <c r="O128" s="261"/>
      <c r="P128" s="261"/>
      <c r="Q128" s="261"/>
      <c r="R128" s="261"/>
      <c r="S128" s="261"/>
      <c r="T128" s="26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3" t="s">
        <v>223</v>
      </c>
      <c r="AU128" s="263" t="s">
        <v>89</v>
      </c>
      <c r="AV128" s="14" t="s">
        <v>89</v>
      </c>
      <c r="AW128" s="14" t="s">
        <v>36</v>
      </c>
      <c r="AX128" s="14" t="s">
        <v>87</v>
      </c>
      <c r="AY128" s="263" t="s">
        <v>143</v>
      </c>
    </row>
    <row r="129" s="2" customFormat="1" ht="24.15" customHeight="1">
      <c r="A129" s="39"/>
      <c r="B129" s="40"/>
      <c r="C129" s="219" t="s">
        <v>89</v>
      </c>
      <c r="D129" s="219" t="s">
        <v>146</v>
      </c>
      <c r="E129" s="220" t="s">
        <v>262</v>
      </c>
      <c r="F129" s="221" t="s">
        <v>263</v>
      </c>
      <c r="G129" s="222" t="s">
        <v>264</v>
      </c>
      <c r="H129" s="223">
        <v>18</v>
      </c>
      <c r="I129" s="224"/>
      <c r="J129" s="225">
        <f>ROUND(I129*H129,2)</f>
        <v>0</v>
      </c>
      <c r="K129" s="221" t="s">
        <v>150</v>
      </c>
      <c r="L129" s="45"/>
      <c r="M129" s="226" t="s">
        <v>1</v>
      </c>
      <c r="N129" s="227" t="s">
        <v>44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160</v>
      </c>
      <c r="AT129" s="230" t="s">
        <v>146</v>
      </c>
      <c r="AU129" s="230" t="s">
        <v>89</v>
      </c>
      <c r="AY129" s="18" t="s">
        <v>143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87</v>
      </c>
      <c r="BK129" s="231">
        <f>ROUND(I129*H129,2)</f>
        <v>0</v>
      </c>
      <c r="BL129" s="18" t="s">
        <v>160</v>
      </c>
      <c r="BM129" s="230" t="s">
        <v>463</v>
      </c>
    </row>
    <row r="130" s="14" customFormat="1">
      <c r="A130" s="14"/>
      <c r="B130" s="253"/>
      <c r="C130" s="254"/>
      <c r="D130" s="244" t="s">
        <v>223</v>
      </c>
      <c r="E130" s="255" t="s">
        <v>1</v>
      </c>
      <c r="F130" s="256" t="s">
        <v>464</v>
      </c>
      <c r="G130" s="254"/>
      <c r="H130" s="257">
        <v>18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3" t="s">
        <v>223</v>
      </c>
      <c r="AU130" s="263" t="s">
        <v>89</v>
      </c>
      <c r="AV130" s="14" t="s">
        <v>89</v>
      </c>
      <c r="AW130" s="14" t="s">
        <v>36</v>
      </c>
      <c r="AX130" s="14" t="s">
        <v>87</v>
      </c>
      <c r="AY130" s="263" t="s">
        <v>143</v>
      </c>
    </row>
    <row r="131" s="2" customFormat="1" ht="24.15" customHeight="1">
      <c r="A131" s="39"/>
      <c r="B131" s="40"/>
      <c r="C131" s="219" t="s">
        <v>156</v>
      </c>
      <c r="D131" s="219" t="s">
        <v>146</v>
      </c>
      <c r="E131" s="220" t="s">
        <v>380</v>
      </c>
      <c r="F131" s="221" t="s">
        <v>267</v>
      </c>
      <c r="G131" s="222" t="s">
        <v>268</v>
      </c>
      <c r="H131" s="223">
        <v>59.579999999999998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44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160</v>
      </c>
      <c r="AT131" s="230" t="s">
        <v>146</v>
      </c>
      <c r="AU131" s="230" t="s">
        <v>89</v>
      </c>
      <c r="AY131" s="18" t="s">
        <v>143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87</v>
      </c>
      <c r="BK131" s="231">
        <f>ROUND(I131*H131,2)</f>
        <v>0</v>
      </c>
      <c r="BL131" s="18" t="s">
        <v>160</v>
      </c>
      <c r="BM131" s="230" t="s">
        <v>269</v>
      </c>
    </row>
    <row r="132" s="13" customFormat="1">
      <c r="A132" s="13"/>
      <c r="B132" s="242"/>
      <c r="C132" s="243"/>
      <c r="D132" s="244" t="s">
        <v>223</v>
      </c>
      <c r="E132" s="245" t="s">
        <v>1</v>
      </c>
      <c r="F132" s="246" t="s">
        <v>465</v>
      </c>
      <c r="G132" s="243"/>
      <c r="H132" s="245" t="s">
        <v>1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2" t="s">
        <v>223</v>
      </c>
      <c r="AU132" s="252" t="s">
        <v>89</v>
      </c>
      <c r="AV132" s="13" t="s">
        <v>87</v>
      </c>
      <c r="AW132" s="13" t="s">
        <v>36</v>
      </c>
      <c r="AX132" s="13" t="s">
        <v>79</v>
      </c>
      <c r="AY132" s="252" t="s">
        <v>143</v>
      </c>
    </row>
    <row r="133" s="14" customFormat="1">
      <c r="A133" s="14"/>
      <c r="B133" s="253"/>
      <c r="C133" s="254"/>
      <c r="D133" s="244" t="s">
        <v>223</v>
      </c>
      <c r="E133" s="255" t="s">
        <v>1</v>
      </c>
      <c r="F133" s="256" t="s">
        <v>466</v>
      </c>
      <c r="G133" s="254"/>
      <c r="H133" s="257">
        <v>19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3" t="s">
        <v>223</v>
      </c>
      <c r="AU133" s="263" t="s">
        <v>89</v>
      </c>
      <c r="AV133" s="14" t="s">
        <v>89</v>
      </c>
      <c r="AW133" s="14" t="s">
        <v>36</v>
      </c>
      <c r="AX133" s="14" t="s">
        <v>79</v>
      </c>
      <c r="AY133" s="263" t="s">
        <v>143</v>
      </c>
    </row>
    <row r="134" s="13" customFormat="1">
      <c r="A134" s="13"/>
      <c r="B134" s="242"/>
      <c r="C134" s="243"/>
      <c r="D134" s="244" t="s">
        <v>223</v>
      </c>
      <c r="E134" s="245" t="s">
        <v>1</v>
      </c>
      <c r="F134" s="246" t="s">
        <v>467</v>
      </c>
      <c r="G134" s="243"/>
      <c r="H134" s="245" t="s">
        <v>1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223</v>
      </c>
      <c r="AU134" s="252" t="s">
        <v>89</v>
      </c>
      <c r="AV134" s="13" t="s">
        <v>87</v>
      </c>
      <c r="AW134" s="13" t="s">
        <v>36</v>
      </c>
      <c r="AX134" s="13" t="s">
        <v>79</v>
      </c>
      <c r="AY134" s="252" t="s">
        <v>143</v>
      </c>
    </row>
    <row r="135" s="14" customFormat="1">
      <c r="A135" s="14"/>
      <c r="B135" s="253"/>
      <c r="C135" s="254"/>
      <c r="D135" s="244" t="s">
        <v>223</v>
      </c>
      <c r="E135" s="255" t="s">
        <v>1</v>
      </c>
      <c r="F135" s="256" t="s">
        <v>468</v>
      </c>
      <c r="G135" s="254"/>
      <c r="H135" s="257">
        <v>26.5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3" t="s">
        <v>223</v>
      </c>
      <c r="AU135" s="263" t="s">
        <v>89</v>
      </c>
      <c r="AV135" s="14" t="s">
        <v>89</v>
      </c>
      <c r="AW135" s="14" t="s">
        <v>36</v>
      </c>
      <c r="AX135" s="14" t="s">
        <v>79</v>
      </c>
      <c r="AY135" s="263" t="s">
        <v>143</v>
      </c>
    </row>
    <row r="136" s="13" customFormat="1">
      <c r="A136" s="13"/>
      <c r="B136" s="242"/>
      <c r="C136" s="243"/>
      <c r="D136" s="244" t="s">
        <v>223</v>
      </c>
      <c r="E136" s="245" t="s">
        <v>1</v>
      </c>
      <c r="F136" s="246" t="s">
        <v>469</v>
      </c>
      <c r="G136" s="243"/>
      <c r="H136" s="245" t="s">
        <v>1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2" t="s">
        <v>223</v>
      </c>
      <c r="AU136" s="252" t="s">
        <v>89</v>
      </c>
      <c r="AV136" s="13" t="s">
        <v>87</v>
      </c>
      <c r="AW136" s="13" t="s">
        <v>36</v>
      </c>
      <c r="AX136" s="13" t="s">
        <v>79</v>
      </c>
      <c r="AY136" s="252" t="s">
        <v>143</v>
      </c>
    </row>
    <row r="137" s="14" customFormat="1">
      <c r="A137" s="14"/>
      <c r="B137" s="253"/>
      <c r="C137" s="254"/>
      <c r="D137" s="244" t="s">
        <v>223</v>
      </c>
      <c r="E137" s="255" t="s">
        <v>1</v>
      </c>
      <c r="F137" s="256" t="s">
        <v>470</v>
      </c>
      <c r="G137" s="254"/>
      <c r="H137" s="257">
        <v>14.08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3" t="s">
        <v>223</v>
      </c>
      <c r="AU137" s="263" t="s">
        <v>89</v>
      </c>
      <c r="AV137" s="14" t="s">
        <v>89</v>
      </c>
      <c r="AW137" s="14" t="s">
        <v>36</v>
      </c>
      <c r="AX137" s="14" t="s">
        <v>79</v>
      </c>
      <c r="AY137" s="263" t="s">
        <v>143</v>
      </c>
    </row>
    <row r="138" s="15" customFormat="1">
      <c r="A138" s="15"/>
      <c r="B138" s="267"/>
      <c r="C138" s="268"/>
      <c r="D138" s="244" t="s">
        <v>223</v>
      </c>
      <c r="E138" s="269" t="s">
        <v>1</v>
      </c>
      <c r="F138" s="270" t="s">
        <v>309</v>
      </c>
      <c r="G138" s="268"/>
      <c r="H138" s="271">
        <v>59.579999999999998</v>
      </c>
      <c r="I138" s="272"/>
      <c r="J138" s="268"/>
      <c r="K138" s="268"/>
      <c r="L138" s="273"/>
      <c r="M138" s="274"/>
      <c r="N138" s="275"/>
      <c r="O138" s="275"/>
      <c r="P138" s="275"/>
      <c r="Q138" s="275"/>
      <c r="R138" s="275"/>
      <c r="S138" s="275"/>
      <c r="T138" s="276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77" t="s">
        <v>223</v>
      </c>
      <c r="AU138" s="277" t="s">
        <v>89</v>
      </c>
      <c r="AV138" s="15" t="s">
        <v>160</v>
      </c>
      <c r="AW138" s="15" t="s">
        <v>36</v>
      </c>
      <c r="AX138" s="15" t="s">
        <v>87</v>
      </c>
      <c r="AY138" s="277" t="s">
        <v>143</v>
      </c>
    </row>
    <row r="139" s="2" customFormat="1" ht="24.15" customHeight="1">
      <c r="A139" s="39"/>
      <c r="B139" s="40"/>
      <c r="C139" s="219" t="s">
        <v>160</v>
      </c>
      <c r="D139" s="219" t="s">
        <v>146</v>
      </c>
      <c r="E139" s="220" t="s">
        <v>271</v>
      </c>
      <c r="F139" s="221" t="s">
        <v>272</v>
      </c>
      <c r="G139" s="222" t="s">
        <v>273</v>
      </c>
      <c r="H139" s="223">
        <v>49.5</v>
      </c>
      <c r="I139" s="224"/>
      <c r="J139" s="225">
        <f>ROUND(I139*H139,2)</f>
        <v>0</v>
      </c>
      <c r="K139" s="221" t="s">
        <v>150</v>
      </c>
      <c r="L139" s="45"/>
      <c r="M139" s="226" t="s">
        <v>1</v>
      </c>
      <c r="N139" s="227" t="s">
        <v>44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160</v>
      </c>
      <c r="AT139" s="230" t="s">
        <v>146</v>
      </c>
      <c r="AU139" s="230" t="s">
        <v>89</v>
      </c>
      <c r="AY139" s="18" t="s">
        <v>143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87</v>
      </c>
      <c r="BK139" s="231">
        <f>ROUND(I139*H139,2)</f>
        <v>0</v>
      </c>
      <c r="BL139" s="18" t="s">
        <v>160</v>
      </c>
      <c r="BM139" s="230" t="s">
        <v>471</v>
      </c>
    </row>
    <row r="140" s="13" customFormat="1">
      <c r="A140" s="13"/>
      <c r="B140" s="242"/>
      <c r="C140" s="243"/>
      <c r="D140" s="244" t="s">
        <v>223</v>
      </c>
      <c r="E140" s="245" t="s">
        <v>1</v>
      </c>
      <c r="F140" s="246" t="s">
        <v>465</v>
      </c>
      <c r="G140" s="243"/>
      <c r="H140" s="245" t="s">
        <v>1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223</v>
      </c>
      <c r="AU140" s="252" t="s">
        <v>89</v>
      </c>
      <c r="AV140" s="13" t="s">
        <v>87</v>
      </c>
      <c r="AW140" s="13" t="s">
        <v>36</v>
      </c>
      <c r="AX140" s="13" t="s">
        <v>79</v>
      </c>
      <c r="AY140" s="252" t="s">
        <v>143</v>
      </c>
    </row>
    <row r="141" s="14" customFormat="1">
      <c r="A141" s="14"/>
      <c r="B141" s="253"/>
      <c r="C141" s="254"/>
      <c r="D141" s="244" t="s">
        <v>223</v>
      </c>
      <c r="E141" s="255" t="s">
        <v>1</v>
      </c>
      <c r="F141" s="256" t="s">
        <v>472</v>
      </c>
      <c r="G141" s="254"/>
      <c r="H141" s="257">
        <v>0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3" t="s">
        <v>223</v>
      </c>
      <c r="AU141" s="263" t="s">
        <v>89</v>
      </c>
      <c r="AV141" s="14" t="s">
        <v>89</v>
      </c>
      <c r="AW141" s="14" t="s">
        <v>36</v>
      </c>
      <c r="AX141" s="14" t="s">
        <v>79</v>
      </c>
      <c r="AY141" s="263" t="s">
        <v>143</v>
      </c>
    </row>
    <row r="142" s="13" customFormat="1">
      <c r="A142" s="13"/>
      <c r="B142" s="242"/>
      <c r="C142" s="243"/>
      <c r="D142" s="244" t="s">
        <v>223</v>
      </c>
      <c r="E142" s="245" t="s">
        <v>1</v>
      </c>
      <c r="F142" s="246" t="s">
        <v>467</v>
      </c>
      <c r="G142" s="243"/>
      <c r="H142" s="245" t="s">
        <v>1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223</v>
      </c>
      <c r="AU142" s="252" t="s">
        <v>89</v>
      </c>
      <c r="AV142" s="13" t="s">
        <v>87</v>
      </c>
      <c r="AW142" s="13" t="s">
        <v>36</v>
      </c>
      <c r="AX142" s="13" t="s">
        <v>79</v>
      </c>
      <c r="AY142" s="252" t="s">
        <v>143</v>
      </c>
    </row>
    <row r="143" s="14" customFormat="1">
      <c r="A143" s="14"/>
      <c r="B143" s="253"/>
      <c r="C143" s="254"/>
      <c r="D143" s="244" t="s">
        <v>223</v>
      </c>
      <c r="E143" s="255" t="s">
        <v>1</v>
      </c>
      <c r="F143" s="256" t="s">
        <v>473</v>
      </c>
      <c r="G143" s="254"/>
      <c r="H143" s="257">
        <v>30.5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3" t="s">
        <v>223</v>
      </c>
      <c r="AU143" s="263" t="s">
        <v>89</v>
      </c>
      <c r="AV143" s="14" t="s">
        <v>89</v>
      </c>
      <c r="AW143" s="14" t="s">
        <v>36</v>
      </c>
      <c r="AX143" s="14" t="s">
        <v>79</v>
      </c>
      <c r="AY143" s="263" t="s">
        <v>143</v>
      </c>
    </row>
    <row r="144" s="13" customFormat="1">
      <c r="A144" s="13"/>
      <c r="B144" s="242"/>
      <c r="C144" s="243"/>
      <c r="D144" s="244" t="s">
        <v>223</v>
      </c>
      <c r="E144" s="245" t="s">
        <v>1</v>
      </c>
      <c r="F144" s="246" t="s">
        <v>469</v>
      </c>
      <c r="G144" s="243"/>
      <c r="H144" s="245" t="s">
        <v>1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223</v>
      </c>
      <c r="AU144" s="252" t="s">
        <v>89</v>
      </c>
      <c r="AV144" s="13" t="s">
        <v>87</v>
      </c>
      <c r="AW144" s="13" t="s">
        <v>36</v>
      </c>
      <c r="AX144" s="13" t="s">
        <v>79</v>
      </c>
      <c r="AY144" s="252" t="s">
        <v>143</v>
      </c>
    </row>
    <row r="145" s="14" customFormat="1">
      <c r="A145" s="14"/>
      <c r="B145" s="253"/>
      <c r="C145" s="254"/>
      <c r="D145" s="244" t="s">
        <v>223</v>
      </c>
      <c r="E145" s="255" t="s">
        <v>1</v>
      </c>
      <c r="F145" s="256" t="s">
        <v>474</v>
      </c>
      <c r="G145" s="254"/>
      <c r="H145" s="257">
        <v>19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3" t="s">
        <v>223</v>
      </c>
      <c r="AU145" s="263" t="s">
        <v>89</v>
      </c>
      <c r="AV145" s="14" t="s">
        <v>89</v>
      </c>
      <c r="AW145" s="14" t="s">
        <v>36</v>
      </c>
      <c r="AX145" s="14" t="s">
        <v>79</v>
      </c>
      <c r="AY145" s="263" t="s">
        <v>143</v>
      </c>
    </row>
    <row r="146" s="15" customFormat="1">
      <c r="A146" s="15"/>
      <c r="B146" s="267"/>
      <c r="C146" s="268"/>
      <c r="D146" s="244" t="s">
        <v>223</v>
      </c>
      <c r="E146" s="269" t="s">
        <v>1</v>
      </c>
      <c r="F146" s="270" t="s">
        <v>309</v>
      </c>
      <c r="G146" s="268"/>
      <c r="H146" s="271">
        <v>49.5</v>
      </c>
      <c r="I146" s="272"/>
      <c r="J146" s="268"/>
      <c r="K146" s="268"/>
      <c r="L146" s="273"/>
      <c r="M146" s="274"/>
      <c r="N146" s="275"/>
      <c r="O146" s="275"/>
      <c r="P146" s="275"/>
      <c r="Q146" s="275"/>
      <c r="R146" s="275"/>
      <c r="S146" s="275"/>
      <c r="T146" s="27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7" t="s">
        <v>223</v>
      </c>
      <c r="AU146" s="277" t="s">
        <v>89</v>
      </c>
      <c r="AV146" s="15" t="s">
        <v>160</v>
      </c>
      <c r="AW146" s="15" t="s">
        <v>36</v>
      </c>
      <c r="AX146" s="15" t="s">
        <v>87</v>
      </c>
      <c r="AY146" s="277" t="s">
        <v>143</v>
      </c>
    </row>
    <row r="147" s="2" customFormat="1" ht="37.8" customHeight="1">
      <c r="A147" s="39"/>
      <c r="B147" s="40"/>
      <c r="C147" s="219" t="s">
        <v>142</v>
      </c>
      <c r="D147" s="219" t="s">
        <v>146</v>
      </c>
      <c r="E147" s="220" t="s">
        <v>277</v>
      </c>
      <c r="F147" s="221" t="s">
        <v>278</v>
      </c>
      <c r="G147" s="222" t="s">
        <v>273</v>
      </c>
      <c r="H147" s="223">
        <v>49.5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44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160</v>
      </c>
      <c r="AT147" s="230" t="s">
        <v>146</v>
      </c>
      <c r="AU147" s="230" t="s">
        <v>89</v>
      </c>
      <c r="AY147" s="18" t="s">
        <v>143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87</v>
      </c>
      <c r="BK147" s="231">
        <f>ROUND(I147*H147,2)</f>
        <v>0</v>
      </c>
      <c r="BL147" s="18" t="s">
        <v>160</v>
      </c>
      <c r="BM147" s="230" t="s">
        <v>475</v>
      </c>
    </row>
    <row r="148" s="13" customFormat="1">
      <c r="A148" s="13"/>
      <c r="B148" s="242"/>
      <c r="C148" s="243"/>
      <c r="D148" s="244" t="s">
        <v>223</v>
      </c>
      <c r="E148" s="245" t="s">
        <v>1</v>
      </c>
      <c r="F148" s="246" t="s">
        <v>465</v>
      </c>
      <c r="G148" s="243"/>
      <c r="H148" s="245" t="s">
        <v>1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223</v>
      </c>
      <c r="AU148" s="252" t="s">
        <v>89</v>
      </c>
      <c r="AV148" s="13" t="s">
        <v>87</v>
      </c>
      <c r="AW148" s="13" t="s">
        <v>36</v>
      </c>
      <c r="AX148" s="13" t="s">
        <v>79</v>
      </c>
      <c r="AY148" s="252" t="s">
        <v>143</v>
      </c>
    </row>
    <row r="149" s="14" customFormat="1">
      <c r="A149" s="14"/>
      <c r="B149" s="253"/>
      <c r="C149" s="254"/>
      <c r="D149" s="244" t="s">
        <v>223</v>
      </c>
      <c r="E149" s="255" t="s">
        <v>1</v>
      </c>
      <c r="F149" s="256" t="s">
        <v>472</v>
      </c>
      <c r="G149" s="254"/>
      <c r="H149" s="257">
        <v>0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223</v>
      </c>
      <c r="AU149" s="263" t="s">
        <v>89</v>
      </c>
      <c r="AV149" s="14" t="s">
        <v>89</v>
      </c>
      <c r="AW149" s="14" t="s">
        <v>36</v>
      </c>
      <c r="AX149" s="14" t="s">
        <v>79</v>
      </c>
      <c r="AY149" s="263" t="s">
        <v>143</v>
      </c>
    </row>
    <row r="150" s="13" customFormat="1">
      <c r="A150" s="13"/>
      <c r="B150" s="242"/>
      <c r="C150" s="243"/>
      <c r="D150" s="244" t="s">
        <v>223</v>
      </c>
      <c r="E150" s="245" t="s">
        <v>1</v>
      </c>
      <c r="F150" s="246" t="s">
        <v>467</v>
      </c>
      <c r="G150" s="243"/>
      <c r="H150" s="245" t="s">
        <v>1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223</v>
      </c>
      <c r="AU150" s="252" t="s">
        <v>89</v>
      </c>
      <c r="AV150" s="13" t="s">
        <v>87</v>
      </c>
      <c r="AW150" s="13" t="s">
        <v>36</v>
      </c>
      <c r="AX150" s="13" t="s">
        <v>79</v>
      </c>
      <c r="AY150" s="252" t="s">
        <v>143</v>
      </c>
    </row>
    <row r="151" s="14" customFormat="1">
      <c r="A151" s="14"/>
      <c r="B151" s="253"/>
      <c r="C151" s="254"/>
      <c r="D151" s="244" t="s">
        <v>223</v>
      </c>
      <c r="E151" s="255" t="s">
        <v>1</v>
      </c>
      <c r="F151" s="256" t="s">
        <v>473</v>
      </c>
      <c r="G151" s="254"/>
      <c r="H151" s="257">
        <v>30.5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223</v>
      </c>
      <c r="AU151" s="263" t="s">
        <v>89</v>
      </c>
      <c r="AV151" s="14" t="s">
        <v>89</v>
      </c>
      <c r="AW151" s="14" t="s">
        <v>36</v>
      </c>
      <c r="AX151" s="14" t="s">
        <v>79</v>
      </c>
      <c r="AY151" s="263" t="s">
        <v>143</v>
      </c>
    </row>
    <row r="152" s="13" customFormat="1">
      <c r="A152" s="13"/>
      <c r="B152" s="242"/>
      <c r="C152" s="243"/>
      <c r="D152" s="244" t="s">
        <v>223</v>
      </c>
      <c r="E152" s="245" t="s">
        <v>1</v>
      </c>
      <c r="F152" s="246" t="s">
        <v>469</v>
      </c>
      <c r="G152" s="243"/>
      <c r="H152" s="245" t="s">
        <v>1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223</v>
      </c>
      <c r="AU152" s="252" t="s">
        <v>89</v>
      </c>
      <c r="AV152" s="13" t="s">
        <v>87</v>
      </c>
      <c r="AW152" s="13" t="s">
        <v>36</v>
      </c>
      <c r="AX152" s="13" t="s">
        <v>79</v>
      </c>
      <c r="AY152" s="252" t="s">
        <v>143</v>
      </c>
    </row>
    <row r="153" s="14" customFormat="1">
      <c r="A153" s="14"/>
      <c r="B153" s="253"/>
      <c r="C153" s="254"/>
      <c r="D153" s="244" t="s">
        <v>223</v>
      </c>
      <c r="E153" s="255" t="s">
        <v>1</v>
      </c>
      <c r="F153" s="256" t="s">
        <v>476</v>
      </c>
      <c r="G153" s="254"/>
      <c r="H153" s="257">
        <v>19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3" t="s">
        <v>223</v>
      </c>
      <c r="AU153" s="263" t="s">
        <v>89</v>
      </c>
      <c r="AV153" s="14" t="s">
        <v>89</v>
      </c>
      <c r="AW153" s="14" t="s">
        <v>36</v>
      </c>
      <c r="AX153" s="14" t="s">
        <v>79</v>
      </c>
      <c r="AY153" s="263" t="s">
        <v>143</v>
      </c>
    </row>
    <row r="154" s="15" customFormat="1">
      <c r="A154" s="15"/>
      <c r="B154" s="267"/>
      <c r="C154" s="268"/>
      <c r="D154" s="244" t="s">
        <v>223</v>
      </c>
      <c r="E154" s="269" t="s">
        <v>1</v>
      </c>
      <c r="F154" s="270" t="s">
        <v>309</v>
      </c>
      <c r="G154" s="268"/>
      <c r="H154" s="271">
        <v>49.5</v>
      </c>
      <c r="I154" s="272"/>
      <c r="J154" s="268"/>
      <c r="K154" s="268"/>
      <c r="L154" s="273"/>
      <c r="M154" s="274"/>
      <c r="N154" s="275"/>
      <c r="O154" s="275"/>
      <c r="P154" s="275"/>
      <c r="Q154" s="275"/>
      <c r="R154" s="275"/>
      <c r="S154" s="275"/>
      <c r="T154" s="276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7" t="s">
        <v>223</v>
      </c>
      <c r="AU154" s="277" t="s">
        <v>89</v>
      </c>
      <c r="AV154" s="15" t="s">
        <v>160</v>
      </c>
      <c r="AW154" s="15" t="s">
        <v>36</v>
      </c>
      <c r="AX154" s="15" t="s">
        <v>87</v>
      </c>
      <c r="AY154" s="277" t="s">
        <v>143</v>
      </c>
    </row>
    <row r="155" s="2" customFormat="1" ht="24.15" customHeight="1">
      <c r="A155" s="39"/>
      <c r="B155" s="40"/>
      <c r="C155" s="219" t="s">
        <v>167</v>
      </c>
      <c r="D155" s="219" t="s">
        <v>146</v>
      </c>
      <c r="E155" s="220" t="s">
        <v>280</v>
      </c>
      <c r="F155" s="221" t="s">
        <v>281</v>
      </c>
      <c r="G155" s="222" t="s">
        <v>268</v>
      </c>
      <c r="H155" s="223">
        <v>33.25</v>
      </c>
      <c r="I155" s="224"/>
      <c r="J155" s="225">
        <f>ROUND(I155*H155,2)</f>
        <v>0</v>
      </c>
      <c r="K155" s="221" t="s">
        <v>150</v>
      </c>
      <c r="L155" s="45"/>
      <c r="M155" s="226" t="s">
        <v>1</v>
      </c>
      <c r="N155" s="227" t="s">
        <v>44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160</v>
      </c>
      <c r="AT155" s="230" t="s">
        <v>146</v>
      </c>
      <c r="AU155" s="230" t="s">
        <v>89</v>
      </c>
      <c r="AY155" s="18" t="s">
        <v>143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87</v>
      </c>
      <c r="BK155" s="231">
        <f>ROUND(I155*H155,2)</f>
        <v>0</v>
      </c>
      <c r="BL155" s="18" t="s">
        <v>160</v>
      </c>
      <c r="BM155" s="230" t="s">
        <v>282</v>
      </c>
    </row>
    <row r="156" s="13" customFormat="1">
      <c r="A156" s="13"/>
      <c r="B156" s="242"/>
      <c r="C156" s="243"/>
      <c r="D156" s="244" t="s">
        <v>223</v>
      </c>
      <c r="E156" s="245" t="s">
        <v>1</v>
      </c>
      <c r="F156" s="246" t="s">
        <v>465</v>
      </c>
      <c r="G156" s="243"/>
      <c r="H156" s="245" t="s">
        <v>1</v>
      </c>
      <c r="I156" s="247"/>
      <c r="J156" s="243"/>
      <c r="K156" s="243"/>
      <c r="L156" s="248"/>
      <c r="M156" s="249"/>
      <c r="N156" s="250"/>
      <c r="O156" s="250"/>
      <c r="P156" s="250"/>
      <c r="Q156" s="250"/>
      <c r="R156" s="250"/>
      <c r="S156" s="250"/>
      <c r="T156" s="25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52" t="s">
        <v>223</v>
      </c>
      <c r="AU156" s="252" t="s">
        <v>89</v>
      </c>
      <c r="AV156" s="13" t="s">
        <v>87</v>
      </c>
      <c r="AW156" s="13" t="s">
        <v>36</v>
      </c>
      <c r="AX156" s="13" t="s">
        <v>79</v>
      </c>
      <c r="AY156" s="252" t="s">
        <v>143</v>
      </c>
    </row>
    <row r="157" s="14" customFormat="1">
      <c r="A157" s="14"/>
      <c r="B157" s="253"/>
      <c r="C157" s="254"/>
      <c r="D157" s="244" t="s">
        <v>223</v>
      </c>
      <c r="E157" s="255" t="s">
        <v>1</v>
      </c>
      <c r="F157" s="256" t="s">
        <v>477</v>
      </c>
      <c r="G157" s="254"/>
      <c r="H157" s="257">
        <v>8.5</v>
      </c>
      <c r="I157" s="258"/>
      <c r="J157" s="254"/>
      <c r="K157" s="254"/>
      <c r="L157" s="259"/>
      <c r="M157" s="260"/>
      <c r="N157" s="261"/>
      <c r="O157" s="261"/>
      <c r="P157" s="261"/>
      <c r="Q157" s="261"/>
      <c r="R157" s="261"/>
      <c r="S157" s="261"/>
      <c r="T157" s="26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3" t="s">
        <v>223</v>
      </c>
      <c r="AU157" s="263" t="s">
        <v>89</v>
      </c>
      <c r="AV157" s="14" t="s">
        <v>89</v>
      </c>
      <c r="AW157" s="14" t="s">
        <v>36</v>
      </c>
      <c r="AX157" s="14" t="s">
        <v>79</v>
      </c>
      <c r="AY157" s="263" t="s">
        <v>143</v>
      </c>
    </row>
    <row r="158" s="13" customFormat="1">
      <c r="A158" s="13"/>
      <c r="B158" s="242"/>
      <c r="C158" s="243"/>
      <c r="D158" s="244" t="s">
        <v>223</v>
      </c>
      <c r="E158" s="245" t="s">
        <v>1</v>
      </c>
      <c r="F158" s="246" t="s">
        <v>467</v>
      </c>
      <c r="G158" s="243"/>
      <c r="H158" s="245" t="s">
        <v>1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2" t="s">
        <v>223</v>
      </c>
      <c r="AU158" s="252" t="s">
        <v>89</v>
      </c>
      <c r="AV158" s="13" t="s">
        <v>87</v>
      </c>
      <c r="AW158" s="13" t="s">
        <v>36</v>
      </c>
      <c r="AX158" s="13" t="s">
        <v>79</v>
      </c>
      <c r="AY158" s="252" t="s">
        <v>143</v>
      </c>
    </row>
    <row r="159" s="14" customFormat="1">
      <c r="A159" s="14"/>
      <c r="B159" s="253"/>
      <c r="C159" s="254"/>
      <c r="D159" s="244" t="s">
        <v>223</v>
      </c>
      <c r="E159" s="255" t="s">
        <v>1</v>
      </c>
      <c r="F159" s="256" t="s">
        <v>478</v>
      </c>
      <c r="G159" s="254"/>
      <c r="H159" s="257">
        <v>15.25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3" t="s">
        <v>223</v>
      </c>
      <c r="AU159" s="263" t="s">
        <v>89</v>
      </c>
      <c r="AV159" s="14" t="s">
        <v>89</v>
      </c>
      <c r="AW159" s="14" t="s">
        <v>36</v>
      </c>
      <c r="AX159" s="14" t="s">
        <v>79</v>
      </c>
      <c r="AY159" s="263" t="s">
        <v>143</v>
      </c>
    </row>
    <row r="160" s="13" customFormat="1">
      <c r="A160" s="13"/>
      <c r="B160" s="242"/>
      <c r="C160" s="243"/>
      <c r="D160" s="244" t="s">
        <v>223</v>
      </c>
      <c r="E160" s="245" t="s">
        <v>1</v>
      </c>
      <c r="F160" s="246" t="s">
        <v>469</v>
      </c>
      <c r="G160" s="243"/>
      <c r="H160" s="245" t="s">
        <v>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223</v>
      </c>
      <c r="AU160" s="252" t="s">
        <v>89</v>
      </c>
      <c r="AV160" s="13" t="s">
        <v>87</v>
      </c>
      <c r="AW160" s="13" t="s">
        <v>36</v>
      </c>
      <c r="AX160" s="13" t="s">
        <v>79</v>
      </c>
      <c r="AY160" s="252" t="s">
        <v>143</v>
      </c>
    </row>
    <row r="161" s="14" customFormat="1">
      <c r="A161" s="14"/>
      <c r="B161" s="253"/>
      <c r="C161" s="254"/>
      <c r="D161" s="244" t="s">
        <v>223</v>
      </c>
      <c r="E161" s="255" t="s">
        <v>1</v>
      </c>
      <c r="F161" s="256" t="s">
        <v>479</v>
      </c>
      <c r="G161" s="254"/>
      <c r="H161" s="257">
        <v>9.5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3" t="s">
        <v>223</v>
      </c>
      <c r="AU161" s="263" t="s">
        <v>89</v>
      </c>
      <c r="AV161" s="14" t="s">
        <v>89</v>
      </c>
      <c r="AW161" s="14" t="s">
        <v>36</v>
      </c>
      <c r="AX161" s="14" t="s">
        <v>79</v>
      </c>
      <c r="AY161" s="263" t="s">
        <v>143</v>
      </c>
    </row>
    <row r="162" s="15" customFormat="1">
      <c r="A162" s="15"/>
      <c r="B162" s="267"/>
      <c r="C162" s="268"/>
      <c r="D162" s="244" t="s">
        <v>223</v>
      </c>
      <c r="E162" s="269" t="s">
        <v>1</v>
      </c>
      <c r="F162" s="270" t="s">
        <v>309</v>
      </c>
      <c r="G162" s="268"/>
      <c r="H162" s="271">
        <v>33.25</v>
      </c>
      <c r="I162" s="272"/>
      <c r="J162" s="268"/>
      <c r="K162" s="268"/>
      <c r="L162" s="273"/>
      <c r="M162" s="274"/>
      <c r="N162" s="275"/>
      <c r="O162" s="275"/>
      <c r="P162" s="275"/>
      <c r="Q162" s="275"/>
      <c r="R162" s="275"/>
      <c r="S162" s="275"/>
      <c r="T162" s="27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7" t="s">
        <v>223</v>
      </c>
      <c r="AU162" s="277" t="s">
        <v>89</v>
      </c>
      <c r="AV162" s="15" t="s">
        <v>160</v>
      </c>
      <c r="AW162" s="15" t="s">
        <v>36</v>
      </c>
      <c r="AX162" s="15" t="s">
        <v>87</v>
      </c>
      <c r="AY162" s="277" t="s">
        <v>143</v>
      </c>
    </row>
    <row r="163" s="2" customFormat="1" ht="24.15" customHeight="1">
      <c r="A163" s="39"/>
      <c r="B163" s="40"/>
      <c r="C163" s="219" t="s">
        <v>171</v>
      </c>
      <c r="D163" s="219" t="s">
        <v>146</v>
      </c>
      <c r="E163" s="220" t="s">
        <v>285</v>
      </c>
      <c r="F163" s="221" t="s">
        <v>286</v>
      </c>
      <c r="G163" s="222" t="s">
        <v>268</v>
      </c>
      <c r="H163" s="223">
        <v>16.625</v>
      </c>
      <c r="I163" s="224"/>
      <c r="J163" s="225">
        <f>ROUND(I163*H163,2)</f>
        <v>0</v>
      </c>
      <c r="K163" s="221" t="s">
        <v>150</v>
      </c>
      <c r="L163" s="45"/>
      <c r="M163" s="226" t="s">
        <v>1</v>
      </c>
      <c r="N163" s="227" t="s">
        <v>44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160</v>
      </c>
      <c r="AT163" s="230" t="s">
        <v>146</v>
      </c>
      <c r="AU163" s="230" t="s">
        <v>89</v>
      </c>
      <c r="AY163" s="18" t="s">
        <v>143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87</v>
      </c>
      <c r="BK163" s="231">
        <f>ROUND(I163*H163,2)</f>
        <v>0</v>
      </c>
      <c r="BL163" s="18" t="s">
        <v>160</v>
      </c>
      <c r="BM163" s="230" t="s">
        <v>287</v>
      </c>
    </row>
    <row r="164" s="14" customFormat="1">
      <c r="A164" s="14"/>
      <c r="B164" s="253"/>
      <c r="C164" s="254"/>
      <c r="D164" s="244" t="s">
        <v>223</v>
      </c>
      <c r="E164" s="255" t="s">
        <v>1</v>
      </c>
      <c r="F164" s="256" t="s">
        <v>480</v>
      </c>
      <c r="G164" s="254"/>
      <c r="H164" s="257">
        <v>16.625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3" t="s">
        <v>223</v>
      </c>
      <c r="AU164" s="263" t="s">
        <v>89</v>
      </c>
      <c r="AV164" s="14" t="s">
        <v>89</v>
      </c>
      <c r="AW164" s="14" t="s">
        <v>36</v>
      </c>
      <c r="AX164" s="14" t="s">
        <v>87</v>
      </c>
      <c r="AY164" s="263" t="s">
        <v>143</v>
      </c>
    </row>
    <row r="165" s="2" customFormat="1" ht="24.15" customHeight="1">
      <c r="A165" s="39"/>
      <c r="B165" s="40"/>
      <c r="C165" s="219" t="s">
        <v>177</v>
      </c>
      <c r="D165" s="219" t="s">
        <v>146</v>
      </c>
      <c r="E165" s="220" t="s">
        <v>289</v>
      </c>
      <c r="F165" s="221" t="s">
        <v>290</v>
      </c>
      <c r="G165" s="222" t="s">
        <v>268</v>
      </c>
      <c r="H165" s="223">
        <v>53.759999999999998</v>
      </c>
      <c r="I165" s="224"/>
      <c r="J165" s="225">
        <f>ROUND(I165*H165,2)</f>
        <v>0</v>
      </c>
      <c r="K165" s="221" t="s">
        <v>150</v>
      </c>
      <c r="L165" s="45"/>
      <c r="M165" s="226" t="s">
        <v>1</v>
      </c>
      <c r="N165" s="227" t="s">
        <v>44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160</v>
      </c>
      <c r="AT165" s="230" t="s">
        <v>146</v>
      </c>
      <c r="AU165" s="230" t="s">
        <v>89</v>
      </c>
      <c r="AY165" s="18" t="s">
        <v>143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87</v>
      </c>
      <c r="BK165" s="231">
        <f>ROUND(I165*H165,2)</f>
        <v>0</v>
      </c>
      <c r="BL165" s="18" t="s">
        <v>160</v>
      </c>
      <c r="BM165" s="230" t="s">
        <v>399</v>
      </c>
    </row>
    <row r="166" s="13" customFormat="1">
      <c r="A166" s="13"/>
      <c r="B166" s="242"/>
      <c r="C166" s="243"/>
      <c r="D166" s="244" t="s">
        <v>223</v>
      </c>
      <c r="E166" s="245" t="s">
        <v>1</v>
      </c>
      <c r="F166" s="246" t="s">
        <v>465</v>
      </c>
      <c r="G166" s="243"/>
      <c r="H166" s="245" t="s">
        <v>1</v>
      </c>
      <c r="I166" s="247"/>
      <c r="J166" s="243"/>
      <c r="K166" s="243"/>
      <c r="L166" s="248"/>
      <c r="M166" s="249"/>
      <c r="N166" s="250"/>
      <c r="O166" s="250"/>
      <c r="P166" s="250"/>
      <c r="Q166" s="250"/>
      <c r="R166" s="250"/>
      <c r="S166" s="250"/>
      <c r="T166" s="25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2" t="s">
        <v>223</v>
      </c>
      <c r="AU166" s="252" t="s">
        <v>89</v>
      </c>
      <c r="AV166" s="13" t="s">
        <v>87</v>
      </c>
      <c r="AW166" s="13" t="s">
        <v>36</v>
      </c>
      <c r="AX166" s="13" t="s">
        <v>79</v>
      </c>
      <c r="AY166" s="252" t="s">
        <v>143</v>
      </c>
    </row>
    <row r="167" s="14" customFormat="1">
      <c r="A167" s="14"/>
      <c r="B167" s="253"/>
      <c r="C167" s="254"/>
      <c r="D167" s="244" t="s">
        <v>223</v>
      </c>
      <c r="E167" s="255" t="s">
        <v>1</v>
      </c>
      <c r="F167" s="256" t="s">
        <v>481</v>
      </c>
      <c r="G167" s="254"/>
      <c r="H167" s="257">
        <v>10.880000000000001</v>
      </c>
      <c r="I167" s="258"/>
      <c r="J167" s="254"/>
      <c r="K167" s="254"/>
      <c r="L167" s="259"/>
      <c r="M167" s="260"/>
      <c r="N167" s="261"/>
      <c r="O167" s="261"/>
      <c r="P167" s="261"/>
      <c r="Q167" s="261"/>
      <c r="R167" s="261"/>
      <c r="S167" s="261"/>
      <c r="T167" s="26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3" t="s">
        <v>223</v>
      </c>
      <c r="AU167" s="263" t="s">
        <v>89</v>
      </c>
      <c r="AV167" s="14" t="s">
        <v>89</v>
      </c>
      <c r="AW167" s="14" t="s">
        <v>36</v>
      </c>
      <c r="AX167" s="14" t="s">
        <v>79</v>
      </c>
      <c r="AY167" s="263" t="s">
        <v>143</v>
      </c>
    </row>
    <row r="168" s="13" customFormat="1">
      <c r="A168" s="13"/>
      <c r="B168" s="242"/>
      <c r="C168" s="243"/>
      <c r="D168" s="244" t="s">
        <v>223</v>
      </c>
      <c r="E168" s="245" t="s">
        <v>1</v>
      </c>
      <c r="F168" s="246" t="s">
        <v>467</v>
      </c>
      <c r="G168" s="243"/>
      <c r="H168" s="245" t="s">
        <v>1</v>
      </c>
      <c r="I168" s="247"/>
      <c r="J168" s="243"/>
      <c r="K168" s="243"/>
      <c r="L168" s="248"/>
      <c r="M168" s="249"/>
      <c r="N168" s="250"/>
      <c r="O168" s="250"/>
      <c r="P168" s="250"/>
      <c r="Q168" s="250"/>
      <c r="R168" s="250"/>
      <c r="S168" s="250"/>
      <c r="T168" s="25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2" t="s">
        <v>223</v>
      </c>
      <c r="AU168" s="252" t="s">
        <v>89</v>
      </c>
      <c r="AV168" s="13" t="s">
        <v>87</v>
      </c>
      <c r="AW168" s="13" t="s">
        <v>36</v>
      </c>
      <c r="AX168" s="13" t="s">
        <v>79</v>
      </c>
      <c r="AY168" s="252" t="s">
        <v>143</v>
      </c>
    </row>
    <row r="169" s="14" customFormat="1">
      <c r="A169" s="14"/>
      <c r="B169" s="253"/>
      <c r="C169" s="254"/>
      <c r="D169" s="244" t="s">
        <v>223</v>
      </c>
      <c r="E169" s="255" t="s">
        <v>1</v>
      </c>
      <c r="F169" s="256" t="s">
        <v>482</v>
      </c>
      <c r="G169" s="254"/>
      <c r="H169" s="257">
        <v>19.52</v>
      </c>
      <c r="I169" s="258"/>
      <c r="J169" s="254"/>
      <c r="K169" s="254"/>
      <c r="L169" s="259"/>
      <c r="M169" s="260"/>
      <c r="N169" s="261"/>
      <c r="O169" s="261"/>
      <c r="P169" s="261"/>
      <c r="Q169" s="261"/>
      <c r="R169" s="261"/>
      <c r="S169" s="261"/>
      <c r="T169" s="26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63" t="s">
        <v>223</v>
      </c>
      <c r="AU169" s="263" t="s">
        <v>89</v>
      </c>
      <c r="AV169" s="14" t="s">
        <v>89</v>
      </c>
      <c r="AW169" s="14" t="s">
        <v>36</v>
      </c>
      <c r="AX169" s="14" t="s">
        <v>79</v>
      </c>
      <c r="AY169" s="263" t="s">
        <v>143</v>
      </c>
    </row>
    <row r="170" s="13" customFormat="1">
      <c r="A170" s="13"/>
      <c r="B170" s="242"/>
      <c r="C170" s="243"/>
      <c r="D170" s="244" t="s">
        <v>223</v>
      </c>
      <c r="E170" s="245" t="s">
        <v>1</v>
      </c>
      <c r="F170" s="246" t="s">
        <v>483</v>
      </c>
      <c r="G170" s="243"/>
      <c r="H170" s="245" t="s">
        <v>1</v>
      </c>
      <c r="I170" s="247"/>
      <c r="J170" s="243"/>
      <c r="K170" s="243"/>
      <c r="L170" s="248"/>
      <c r="M170" s="249"/>
      <c r="N170" s="250"/>
      <c r="O170" s="250"/>
      <c r="P170" s="250"/>
      <c r="Q170" s="250"/>
      <c r="R170" s="250"/>
      <c r="S170" s="250"/>
      <c r="T170" s="25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52" t="s">
        <v>223</v>
      </c>
      <c r="AU170" s="252" t="s">
        <v>89</v>
      </c>
      <c r="AV170" s="13" t="s">
        <v>87</v>
      </c>
      <c r="AW170" s="13" t="s">
        <v>36</v>
      </c>
      <c r="AX170" s="13" t="s">
        <v>79</v>
      </c>
      <c r="AY170" s="252" t="s">
        <v>143</v>
      </c>
    </row>
    <row r="171" s="14" customFormat="1">
      <c r="A171" s="14"/>
      <c r="B171" s="253"/>
      <c r="C171" s="254"/>
      <c r="D171" s="244" t="s">
        <v>223</v>
      </c>
      <c r="E171" s="255" t="s">
        <v>1</v>
      </c>
      <c r="F171" s="256" t="s">
        <v>484</v>
      </c>
      <c r="G171" s="254"/>
      <c r="H171" s="257">
        <v>11.199999999999999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3" t="s">
        <v>223</v>
      </c>
      <c r="AU171" s="263" t="s">
        <v>89</v>
      </c>
      <c r="AV171" s="14" t="s">
        <v>89</v>
      </c>
      <c r="AW171" s="14" t="s">
        <v>36</v>
      </c>
      <c r="AX171" s="14" t="s">
        <v>79</v>
      </c>
      <c r="AY171" s="263" t="s">
        <v>143</v>
      </c>
    </row>
    <row r="172" s="13" customFormat="1">
      <c r="A172" s="13"/>
      <c r="B172" s="242"/>
      <c r="C172" s="243"/>
      <c r="D172" s="244" t="s">
        <v>223</v>
      </c>
      <c r="E172" s="245" t="s">
        <v>1</v>
      </c>
      <c r="F172" s="246" t="s">
        <v>469</v>
      </c>
      <c r="G172" s="243"/>
      <c r="H172" s="245" t="s">
        <v>1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2" t="s">
        <v>223</v>
      </c>
      <c r="AU172" s="252" t="s">
        <v>89</v>
      </c>
      <c r="AV172" s="13" t="s">
        <v>87</v>
      </c>
      <c r="AW172" s="13" t="s">
        <v>36</v>
      </c>
      <c r="AX172" s="13" t="s">
        <v>79</v>
      </c>
      <c r="AY172" s="252" t="s">
        <v>143</v>
      </c>
    </row>
    <row r="173" s="14" customFormat="1">
      <c r="A173" s="14"/>
      <c r="B173" s="253"/>
      <c r="C173" s="254"/>
      <c r="D173" s="244" t="s">
        <v>223</v>
      </c>
      <c r="E173" s="255" t="s">
        <v>1</v>
      </c>
      <c r="F173" s="256" t="s">
        <v>485</v>
      </c>
      <c r="G173" s="254"/>
      <c r="H173" s="257">
        <v>12.16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3" t="s">
        <v>223</v>
      </c>
      <c r="AU173" s="263" t="s">
        <v>89</v>
      </c>
      <c r="AV173" s="14" t="s">
        <v>89</v>
      </c>
      <c r="AW173" s="14" t="s">
        <v>36</v>
      </c>
      <c r="AX173" s="14" t="s">
        <v>79</v>
      </c>
      <c r="AY173" s="263" t="s">
        <v>143</v>
      </c>
    </row>
    <row r="174" s="15" customFormat="1">
      <c r="A174" s="15"/>
      <c r="B174" s="267"/>
      <c r="C174" s="268"/>
      <c r="D174" s="244" t="s">
        <v>223</v>
      </c>
      <c r="E174" s="269" t="s">
        <v>1</v>
      </c>
      <c r="F174" s="270" t="s">
        <v>309</v>
      </c>
      <c r="G174" s="268"/>
      <c r="H174" s="271">
        <v>53.759999999999991</v>
      </c>
      <c r="I174" s="272"/>
      <c r="J174" s="268"/>
      <c r="K174" s="268"/>
      <c r="L174" s="273"/>
      <c r="M174" s="274"/>
      <c r="N174" s="275"/>
      <c r="O174" s="275"/>
      <c r="P174" s="275"/>
      <c r="Q174" s="275"/>
      <c r="R174" s="275"/>
      <c r="S174" s="275"/>
      <c r="T174" s="27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7" t="s">
        <v>223</v>
      </c>
      <c r="AU174" s="277" t="s">
        <v>89</v>
      </c>
      <c r="AV174" s="15" t="s">
        <v>160</v>
      </c>
      <c r="AW174" s="15" t="s">
        <v>36</v>
      </c>
      <c r="AX174" s="15" t="s">
        <v>87</v>
      </c>
      <c r="AY174" s="277" t="s">
        <v>143</v>
      </c>
    </row>
    <row r="175" s="2" customFormat="1" ht="24.15" customHeight="1">
      <c r="A175" s="39"/>
      <c r="B175" s="40"/>
      <c r="C175" s="219" t="s">
        <v>183</v>
      </c>
      <c r="D175" s="219" t="s">
        <v>146</v>
      </c>
      <c r="E175" s="220" t="s">
        <v>294</v>
      </c>
      <c r="F175" s="221" t="s">
        <v>295</v>
      </c>
      <c r="G175" s="222" t="s">
        <v>268</v>
      </c>
      <c r="H175" s="223">
        <v>87.010000000000005</v>
      </c>
      <c r="I175" s="224"/>
      <c r="J175" s="225">
        <f>ROUND(I175*H175,2)</f>
        <v>0</v>
      </c>
      <c r="K175" s="221" t="s">
        <v>150</v>
      </c>
      <c r="L175" s="45"/>
      <c r="M175" s="226" t="s">
        <v>1</v>
      </c>
      <c r="N175" s="227" t="s">
        <v>44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160</v>
      </c>
      <c r="AT175" s="230" t="s">
        <v>146</v>
      </c>
      <c r="AU175" s="230" t="s">
        <v>89</v>
      </c>
      <c r="AY175" s="18" t="s">
        <v>143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87</v>
      </c>
      <c r="BK175" s="231">
        <f>ROUND(I175*H175,2)</f>
        <v>0</v>
      </c>
      <c r="BL175" s="18" t="s">
        <v>160</v>
      </c>
      <c r="BM175" s="230" t="s">
        <v>296</v>
      </c>
    </row>
    <row r="176" s="14" customFormat="1">
      <c r="A176" s="14"/>
      <c r="B176" s="253"/>
      <c r="C176" s="254"/>
      <c r="D176" s="244" t="s">
        <v>223</v>
      </c>
      <c r="E176" s="255" t="s">
        <v>1</v>
      </c>
      <c r="F176" s="256" t="s">
        <v>486</v>
      </c>
      <c r="G176" s="254"/>
      <c r="H176" s="257">
        <v>87.010000000000005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3" t="s">
        <v>223</v>
      </c>
      <c r="AU176" s="263" t="s">
        <v>89</v>
      </c>
      <c r="AV176" s="14" t="s">
        <v>89</v>
      </c>
      <c r="AW176" s="14" t="s">
        <v>36</v>
      </c>
      <c r="AX176" s="14" t="s">
        <v>87</v>
      </c>
      <c r="AY176" s="263" t="s">
        <v>143</v>
      </c>
    </row>
    <row r="177" s="2" customFormat="1" ht="24.15" customHeight="1">
      <c r="A177" s="39"/>
      <c r="B177" s="40"/>
      <c r="C177" s="219" t="s">
        <v>186</v>
      </c>
      <c r="D177" s="219" t="s">
        <v>146</v>
      </c>
      <c r="E177" s="220" t="s">
        <v>298</v>
      </c>
      <c r="F177" s="221" t="s">
        <v>299</v>
      </c>
      <c r="G177" s="222" t="s">
        <v>268</v>
      </c>
      <c r="H177" s="223">
        <v>87.010000000000005</v>
      </c>
      <c r="I177" s="224"/>
      <c r="J177" s="225">
        <f>ROUND(I177*H177,2)</f>
        <v>0</v>
      </c>
      <c r="K177" s="221" t="s">
        <v>150</v>
      </c>
      <c r="L177" s="45"/>
      <c r="M177" s="226" t="s">
        <v>1</v>
      </c>
      <c r="N177" s="227" t="s">
        <v>44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160</v>
      </c>
      <c r="AT177" s="230" t="s">
        <v>146</v>
      </c>
      <c r="AU177" s="230" t="s">
        <v>89</v>
      </c>
      <c r="AY177" s="18" t="s">
        <v>143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87</v>
      </c>
      <c r="BK177" s="231">
        <f>ROUND(I177*H177,2)</f>
        <v>0</v>
      </c>
      <c r="BL177" s="18" t="s">
        <v>160</v>
      </c>
      <c r="BM177" s="230" t="s">
        <v>300</v>
      </c>
    </row>
    <row r="178" s="2" customFormat="1" ht="14.4" customHeight="1">
      <c r="A178" s="39"/>
      <c r="B178" s="40"/>
      <c r="C178" s="219" t="s">
        <v>190</v>
      </c>
      <c r="D178" s="219" t="s">
        <v>146</v>
      </c>
      <c r="E178" s="220" t="s">
        <v>301</v>
      </c>
      <c r="F178" s="221" t="s">
        <v>302</v>
      </c>
      <c r="G178" s="222" t="s">
        <v>268</v>
      </c>
      <c r="H178" s="223">
        <v>87.010000000000005</v>
      </c>
      <c r="I178" s="224"/>
      <c r="J178" s="225">
        <f>ROUND(I178*H178,2)</f>
        <v>0</v>
      </c>
      <c r="K178" s="221" t="s">
        <v>150</v>
      </c>
      <c r="L178" s="45"/>
      <c r="M178" s="226" t="s">
        <v>1</v>
      </c>
      <c r="N178" s="227" t="s">
        <v>44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160</v>
      </c>
      <c r="AT178" s="230" t="s">
        <v>146</v>
      </c>
      <c r="AU178" s="230" t="s">
        <v>89</v>
      </c>
      <c r="AY178" s="18" t="s">
        <v>143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87</v>
      </c>
      <c r="BK178" s="231">
        <f>ROUND(I178*H178,2)</f>
        <v>0</v>
      </c>
      <c r="BL178" s="18" t="s">
        <v>160</v>
      </c>
      <c r="BM178" s="230" t="s">
        <v>303</v>
      </c>
    </row>
    <row r="179" s="2" customFormat="1" ht="24.15" customHeight="1">
      <c r="A179" s="39"/>
      <c r="B179" s="40"/>
      <c r="C179" s="219" t="s">
        <v>194</v>
      </c>
      <c r="D179" s="219" t="s">
        <v>146</v>
      </c>
      <c r="E179" s="220" t="s">
        <v>304</v>
      </c>
      <c r="F179" s="221" t="s">
        <v>305</v>
      </c>
      <c r="G179" s="222" t="s">
        <v>268</v>
      </c>
      <c r="H179" s="223">
        <v>16.928999999999998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44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1.8200000000000001</v>
      </c>
      <c r="T179" s="229">
        <f>S179*H179</f>
        <v>30.810779999999998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160</v>
      </c>
      <c r="AT179" s="230" t="s">
        <v>146</v>
      </c>
      <c r="AU179" s="230" t="s">
        <v>89</v>
      </c>
      <c r="AY179" s="18" t="s">
        <v>143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87</v>
      </c>
      <c r="BK179" s="231">
        <f>ROUND(I179*H179,2)</f>
        <v>0</v>
      </c>
      <c r="BL179" s="18" t="s">
        <v>160</v>
      </c>
      <c r="BM179" s="230" t="s">
        <v>487</v>
      </c>
    </row>
    <row r="180" s="13" customFormat="1">
      <c r="A180" s="13"/>
      <c r="B180" s="242"/>
      <c r="C180" s="243"/>
      <c r="D180" s="244" t="s">
        <v>223</v>
      </c>
      <c r="E180" s="245" t="s">
        <v>1</v>
      </c>
      <c r="F180" s="246" t="s">
        <v>465</v>
      </c>
      <c r="G180" s="243"/>
      <c r="H180" s="245" t="s">
        <v>1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2" t="s">
        <v>223</v>
      </c>
      <c r="AU180" s="252" t="s">
        <v>89</v>
      </c>
      <c r="AV180" s="13" t="s">
        <v>87</v>
      </c>
      <c r="AW180" s="13" t="s">
        <v>36</v>
      </c>
      <c r="AX180" s="13" t="s">
        <v>79</v>
      </c>
      <c r="AY180" s="252" t="s">
        <v>143</v>
      </c>
    </row>
    <row r="181" s="14" customFormat="1">
      <c r="A181" s="14"/>
      <c r="B181" s="253"/>
      <c r="C181" s="254"/>
      <c r="D181" s="244" t="s">
        <v>223</v>
      </c>
      <c r="E181" s="255" t="s">
        <v>1</v>
      </c>
      <c r="F181" s="256" t="s">
        <v>79</v>
      </c>
      <c r="G181" s="254"/>
      <c r="H181" s="257">
        <v>0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3" t="s">
        <v>223</v>
      </c>
      <c r="AU181" s="263" t="s">
        <v>89</v>
      </c>
      <c r="AV181" s="14" t="s">
        <v>89</v>
      </c>
      <c r="AW181" s="14" t="s">
        <v>36</v>
      </c>
      <c r="AX181" s="14" t="s">
        <v>79</v>
      </c>
      <c r="AY181" s="263" t="s">
        <v>143</v>
      </c>
    </row>
    <row r="182" s="13" customFormat="1">
      <c r="A182" s="13"/>
      <c r="B182" s="242"/>
      <c r="C182" s="243"/>
      <c r="D182" s="244" t="s">
        <v>223</v>
      </c>
      <c r="E182" s="245" t="s">
        <v>1</v>
      </c>
      <c r="F182" s="246" t="s">
        <v>467</v>
      </c>
      <c r="G182" s="243"/>
      <c r="H182" s="245" t="s">
        <v>1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2" t="s">
        <v>223</v>
      </c>
      <c r="AU182" s="252" t="s">
        <v>89</v>
      </c>
      <c r="AV182" s="13" t="s">
        <v>87</v>
      </c>
      <c r="AW182" s="13" t="s">
        <v>36</v>
      </c>
      <c r="AX182" s="13" t="s">
        <v>79</v>
      </c>
      <c r="AY182" s="252" t="s">
        <v>143</v>
      </c>
    </row>
    <row r="183" s="14" customFormat="1">
      <c r="A183" s="14"/>
      <c r="B183" s="253"/>
      <c r="C183" s="254"/>
      <c r="D183" s="244" t="s">
        <v>223</v>
      </c>
      <c r="E183" s="255" t="s">
        <v>1</v>
      </c>
      <c r="F183" s="256" t="s">
        <v>488</v>
      </c>
      <c r="G183" s="254"/>
      <c r="H183" s="257">
        <v>4.5750000000000002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3" t="s">
        <v>223</v>
      </c>
      <c r="AU183" s="263" t="s">
        <v>89</v>
      </c>
      <c r="AV183" s="14" t="s">
        <v>89</v>
      </c>
      <c r="AW183" s="14" t="s">
        <v>36</v>
      </c>
      <c r="AX183" s="14" t="s">
        <v>79</v>
      </c>
      <c r="AY183" s="263" t="s">
        <v>143</v>
      </c>
    </row>
    <row r="184" s="14" customFormat="1">
      <c r="A184" s="14"/>
      <c r="B184" s="253"/>
      <c r="C184" s="254"/>
      <c r="D184" s="244" t="s">
        <v>223</v>
      </c>
      <c r="E184" s="255" t="s">
        <v>1</v>
      </c>
      <c r="F184" s="256" t="s">
        <v>489</v>
      </c>
      <c r="G184" s="254"/>
      <c r="H184" s="257">
        <v>5.8559999999999999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3" t="s">
        <v>223</v>
      </c>
      <c r="AU184" s="263" t="s">
        <v>89</v>
      </c>
      <c r="AV184" s="14" t="s">
        <v>89</v>
      </c>
      <c r="AW184" s="14" t="s">
        <v>36</v>
      </c>
      <c r="AX184" s="14" t="s">
        <v>79</v>
      </c>
      <c r="AY184" s="263" t="s">
        <v>143</v>
      </c>
    </row>
    <row r="185" s="13" customFormat="1">
      <c r="A185" s="13"/>
      <c r="B185" s="242"/>
      <c r="C185" s="243"/>
      <c r="D185" s="244" t="s">
        <v>223</v>
      </c>
      <c r="E185" s="245" t="s">
        <v>1</v>
      </c>
      <c r="F185" s="246" t="s">
        <v>469</v>
      </c>
      <c r="G185" s="243"/>
      <c r="H185" s="245" t="s">
        <v>1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2" t="s">
        <v>223</v>
      </c>
      <c r="AU185" s="252" t="s">
        <v>89</v>
      </c>
      <c r="AV185" s="13" t="s">
        <v>87</v>
      </c>
      <c r="AW185" s="13" t="s">
        <v>36</v>
      </c>
      <c r="AX185" s="13" t="s">
        <v>79</v>
      </c>
      <c r="AY185" s="252" t="s">
        <v>143</v>
      </c>
    </row>
    <row r="186" s="14" customFormat="1">
      <c r="A186" s="14"/>
      <c r="B186" s="253"/>
      <c r="C186" s="254"/>
      <c r="D186" s="244" t="s">
        <v>223</v>
      </c>
      <c r="E186" s="255" t="s">
        <v>1</v>
      </c>
      <c r="F186" s="256" t="s">
        <v>490</v>
      </c>
      <c r="G186" s="254"/>
      <c r="H186" s="257">
        <v>2.8500000000000001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3" t="s">
        <v>223</v>
      </c>
      <c r="AU186" s="263" t="s">
        <v>89</v>
      </c>
      <c r="AV186" s="14" t="s">
        <v>89</v>
      </c>
      <c r="AW186" s="14" t="s">
        <v>36</v>
      </c>
      <c r="AX186" s="14" t="s">
        <v>79</v>
      </c>
      <c r="AY186" s="263" t="s">
        <v>143</v>
      </c>
    </row>
    <row r="187" s="14" customFormat="1">
      <c r="A187" s="14"/>
      <c r="B187" s="253"/>
      <c r="C187" s="254"/>
      <c r="D187" s="244" t="s">
        <v>223</v>
      </c>
      <c r="E187" s="255" t="s">
        <v>1</v>
      </c>
      <c r="F187" s="256" t="s">
        <v>491</v>
      </c>
      <c r="G187" s="254"/>
      <c r="H187" s="257">
        <v>3.6480000000000001</v>
      </c>
      <c r="I187" s="258"/>
      <c r="J187" s="254"/>
      <c r="K187" s="254"/>
      <c r="L187" s="259"/>
      <c r="M187" s="260"/>
      <c r="N187" s="261"/>
      <c r="O187" s="261"/>
      <c r="P187" s="261"/>
      <c r="Q187" s="261"/>
      <c r="R187" s="261"/>
      <c r="S187" s="261"/>
      <c r="T187" s="26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3" t="s">
        <v>223</v>
      </c>
      <c r="AU187" s="263" t="s">
        <v>89</v>
      </c>
      <c r="AV187" s="14" t="s">
        <v>89</v>
      </c>
      <c r="AW187" s="14" t="s">
        <v>36</v>
      </c>
      <c r="AX187" s="14" t="s">
        <v>79</v>
      </c>
      <c r="AY187" s="263" t="s">
        <v>143</v>
      </c>
    </row>
    <row r="188" s="15" customFormat="1">
      <c r="A188" s="15"/>
      <c r="B188" s="267"/>
      <c r="C188" s="268"/>
      <c r="D188" s="244" t="s">
        <v>223</v>
      </c>
      <c r="E188" s="269" t="s">
        <v>1</v>
      </c>
      <c r="F188" s="270" t="s">
        <v>309</v>
      </c>
      <c r="G188" s="268"/>
      <c r="H188" s="271">
        <v>16.929000000000002</v>
      </c>
      <c r="I188" s="272"/>
      <c r="J188" s="268"/>
      <c r="K188" s="268"/>
      <c r="L188" s="273"/>
      <c r="M188" s="274"/>
      <c r="N188" s="275"/>
      <c r="O188" s="275"/>
      <c r="P188" s="275"/>
      <c r="Q188" s="275"/>
      <c r="R188" s="275"/>
      <c r="S188" s="275"/>
      <c r="T188" s="27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7" t="s">
        <v>223</v>
      </c>
      <c r="AU188" s="277" t="s">
        <v>89</v>
      </c>
      <c r="AV188" s="15" t="s">
        <v>160</v>
      </c>
      <c r="AW188" s="15" t="s">
        <v>36</v>
      </c>
      <c r="AX188" s="15" t="s">
        <v>87</v>
      </c>
      <c r="AY188" s="277" t="s">
        <v>143</v>
      </c>
    </row>
    <row r="189" s="2" customFormat="1" ht="24.15" customHeight="1">
      <c r="A189" s="39"/>
      <c r="B189" s="40"/>
      <c r="C189" s="219" t="s">
        <v>198</v>
      </c>
      <c r="D189" s="219" t="s">
        <v>146</v>
      </c>
      <c r="E189" s="220" t="s">
        <v>314</v>
      </c>
      <c r="F189" s="221" t="s">
        <v>315</v>
      </c>
      <c r="G189" s="222" t="s">
        <v>268</v>
      </c>
      <c r="H189" s="223">
        <v>6.75</v>
      </c>
      <c r="I189" s="224"/>
      <c r="J189" s="225">
        <f>ROUND(I189*H189,2)</f>
        <v>0</v>
      </c>
      <c r="K189" s="221" t="s">
        <v>150</v>
      </c>
      <c r="L189" s="45"/>
      <c r="M189" s="226" t="s">
        <v>1</v>
      </c>
      <c r="N189" s="227" t="s">
        <v>44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160</v>
      </c>
      <c r="AT189" s="230" t="s">
        <v>146</v>
      </c>
      <c r="AU189" s="230" t="s">
        <v>89</v>
      </c>
      <c r="AY189" s="18" t="s">
        <v>143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87</v>
      </c>
      <c r="BK189" s="231">
        <f>ROUND(I189*H189,2)</f>
        <v>0</v>
      </c>
      <c r="BL189" s="18" t="s">
        <v>160</v>
      </c>
      <c r="BM189" s="230" t="s">
        <v>316</v>
      </c>
    </row>
    <row r="190" s="13" customFormat="1">
      <c r="A190" s="13"/>
      <c r="B190" s="242"/>
      <c r="C190" s="243"/>
      <c r="D190" s="244" t="s">
        <v>223</v>
      </c>
      <c r="E190" s="245" t="s">
        <v>1</v>
      </c>
      <c r="F190" s="246" t="s">
        <v>465</v>
      </c>
      <c r="G190" s="243"/>
      <c r="H190" s="245" t="s">
        <v>1</v>
      </c>
      <c r="I190" s="247"/>
      <c r="J190" s="243"/>
      <c r="K190" s="243"/>
      <c r="L190" s="248"/>
      <c r="M190" s="249"/>
      <c r="N190" s="250"/>
      <c r="O190" s="250"/>
      <c r="P190" s="250"/>
      <c r="Q190" s="250"/>
      <c r="R190" s="250"/>
      <c r="S190" s="250"/>
      <c r="T190" s="25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2" t="s">
        <v>223</v>
      </c>
      <c r="AU190" s="252" t="s">
        <v>89</v>
      </c>
      <c r="AV190" s="13" t="s">
        <v>87</v>
      </c>
      <c r="AW190" s="13" t="s">
        <v>36</v>
      </c>
      <c r="AX190" s="13" t="s">
        <v>79</v>
      </c>
      <c r="AY190" s="252" t="s">
        <v>143</v>
      </c>
    </row>
    <row r="191" s="14" customFormat="1">
      <c r="A191" s="14"/>
      <c r="B191" s="253"/>
      <c r="C191" s="254"/>
      <c r="D191" s="244" t="s">
        <v>223</v>
      </c>
      <c r="E191" s="255" t="s">
        <v>1</v>
      </c>
      <c r="F191" s="256" t="s">
        <v>492</v>
      </c>
      <c r="G191" s="254"/>
      <c r="H191" s="257">
        <v>1.7</v>
      </c>
      <c r="I191" s="258"/>
      <c r="J191" s="254"/>
      <c r="K191" s="254"/>
      <c r="L191" s="259"/>
      <c r="M191" s="260"/>
      <c r="N191" s="261"/>
      <c r="O191" s="261"/>
      <c r="P191" s="261"/>
      <c r="Q191" s="261"/>
      <c r="R191" s="261"/>
      <c r="S191" s="261"/>
      <c r="T191" s="262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3" t="s">
        <v>223</v>
      </c>
      <c r="AU191" s="263" t="s">
        <v>89</v>
      </c>
      <c r="AV191" s="14" t="s">
        <v>89</v>
      </c>
      <c r="AW191" s="14" t="s">
        <v>36</v>
      </c>
      <c r="AX191" s="14" t="s">
        <v>79</v>
      </c>
      <c r="AY191" s="263" t="s">
        <v>143</v>
      </c>
    </row>
    <row r="192" s="13" customFormat="1">
      <c r="A192" s="13"/>
      <c r="B192" s="242"/>
      <c r="C192" s="243"/>
      <c r="D192" s="244" t="s">
        <v>223</v>
      </c>
      <c r="E192" s="245" t="s">
        <v>1</v>
      </c>
      <c r="F192" s="246" t="s">
        <v>467</v>
      </c>
      <c r="G192" s="243"/>
      <c r="H192" s="245" t="s">
        <v>1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2" t="s">
        <v>223</v>
      </c>
      <c r="AU192" s="252" t="s">
        <v>89</v>
      </c>
      <c r="AV192" s="13" t="s">
        <v>87</v>
      </c>
      <c r="AW192" s="13" t="s">
        <v>36</v>
      </c>
      <c r="AX192" s="13" t="s">
        <v>79</v>
      </c>
      <c r="AY192" s="252" t="s">
        <v>143</v>
      </c>
    </row>
    <row r="193" s="14" customFormat="1">
      <c r="A193" s="14"/>
      <c r="B193" s="253"/>
      <c r="C193" s="254"/>
      <c r="D193" s="244" t="s">
        <v>223</v>
      </c>
      <c r="E193" s="255" t="s">
        <v>1</v>
      </c>
      <c r="F193" s="256" t="s">
        <v>493</v>
      </c>
      <c r="G193" s="254"/>
      <c r="H193" s="257">
        <v>3.0499999999999998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3" t="s">
        <v>223</v>
      </c>
      <c r="AU193" s="263" t="s">
        <v>89</v>
      </c>
      <c r="AV193" s="14" t="s">
        <v>89</v>
      </c>
      <c r="AW193" s="14" t="s">
        <v>36</v>
      </c>
      <c r="AX193" s="14" t="s">
        <v>79</v>
      </c>
      <c r="AY193" s="263" t="s">
        <v>143</v>
      </c>
    </row>
    <row r="194" s="13" customFormat="1">
      <c r="A194" s="13"/>
      <c r="B194" s="242"/>
      <c r="C194" s="243"/>
      <c r="D194" s="244" t="s">
        <v>223</v>
      </c>
      <c r="E194" s="245" t="s">
        <v>1</v>
      </c>
      <c r="F194" s="246" t="s">
        <v>469</v>
      </c>
      <c r="G194" s="243"/>
      <c r="H194" s="245" t="s">
        <v>1</v>
      </c>
      <c r="I194" s="247"/>
      <c r="J194" s="243"/>
      <c r="K194" s="243"/>
      <c r="L194" s="248"/>
      <c r="M194" s="249"/>
      <c r="N194" s="250"/>
      <c r="O194" s="250"/>
      <c r="P194" s="250"/>
      <c r="Q194" s="250"/>
      <c r="R194" s="250"/>
      <c r="S194" s="250"/>
      <c r="T194" s="25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2" t="s">
        <v>223</v>
      </c>
      <c r="AU194" s="252" t="s">
        <v>89</v>
      </c>
      <c r="AV194" s="13" t="s">
        <v>87</v>
      </c>
      <c r="AW194" s="13" t="s">
        <v>36</v>
      </c>
      <c r="AX194" s="13" t="s">
        <v>79</v>
      </c>
      <c r="AY194" s="252" t="s">
        <v>143</v>
      </c>
    </row>
    <row r="195" s="14" customFormat="1">
      <c r="A195" s="14"/>
      <c r="B195" s="253"/>
      <c r="C195" s="254"/>
      <c r="D195" s="244" t="s">
        <v>223</v>
      </c>
      <c r="E195" s="255" t="s">
        <v>1</v>
      </c>
      <c r="F195" s="256" t="s">
        <v>494</v>
      </c>
      <c r="G195" s="254"/>
      <c r="H195" s="257">
        <v>2</v>
      </c>
      <c r="I195" s="258"/>
      <c r="J195" s="254"/>
      <c r="K195" s="254"/>
      <c r="L195" s="259"/>
      <c r="M195" s="260"/>
      <c r="N195" s="261"/>
      <c r="O195" s="261"/>
      <c r="P195" s="261"/>
      <c r="Q195" s="261"/>
      <c r="R195" s="261"/>
      <c r="S195" s="261"/>
      <c r="T195" s="26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3" t="s">
        <v>223</v>
      </c>
      <c r="AU195" s="263" t="s">
        <v>89</v>
      </c>
      <c r="AV195" s="14" t="s">
        <v>89</v>
      </c>
      <c r="AW195" s="14" t="s">
        <v>36</v>
      </c>
      <c r="AX195" s="14" t="s">
        <v>79</v>
      </c>
      <c r="AY195" s="263" t="s">
        <v>143</v>
      </c>
    </row>
    <row r="196" s="15" customFormat="1">
      <c r="A196" s="15"/>
      <c r="B196" s="267"/>
      <c r="C196" s="268"/>
      <c r="D196" s="244" t="s">
        <v>223</v>
      </c>
      <c r="E196" s="269" t="s">
        <v>1</v>
      </c>
      <c r="F196" s="270" t="s">
        <v>309</v>
      </c>
      <c r="G196" s="268"/>
      <c r="H196" s="271">
        <v>6.75</v>
      </c>
      <c r="I196" s="272"/>
      <c r="J196" s="268"/>
      <c r="K196" s="268"/>
      <c r="L196" s="273"/>
      <c r="M196" s="274"/>
      <c r="N196" s="275"/>
      <c r="O196" s="275"/>
      <c r="P196" s="275"/>
      <c r="Q196" s="275"/>
      <c r="R196" s="275"/>
      <c r="S196" s="275"/>
      <c r="T196" s="27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7" t="s">
        <v>223</v>
      </c>
      <c r="AU196" s="277" t="s">
        <v>89</v>
      </c>
      <c r="AV196" s="15" t="s">
        <v>160</v>
      </c>
      <c r="AW196" s="15" t="s">
        <v>36</v>
      </c>
      <c r="AX196" s="15" t="s">
        <v>87</v>
      </c>
      <c r="AY196" s="277" t="s">
        <v>143</v>
      </c>
    </row>
    <row r="197" s="2" customFormat="1" ht="24.15" customHeight="1">
      <c r="A197" s="39"/>
      <c r="B197" s="40"/>
      <c r="C197" s="219" t="s">
        <v>204</v>
      </c>
      <c r="D197" s="219" t="s">
        <v>146</v>
      </c>
      <c r="E197" s="220" t="s">
        <v>319</v>
      </c>
      <c r="F197" s="221" t="s">
        <v>320</v>
      </c>
      <c r="G197" s="222" t="s">
        <v>273</v>
      </c>
      <c r="H197" s="223">
        <v>49.5</v>
      </c>
      <c r="I197" s="224"/>
      <c r="J197" s="225">
        <f>ROUND(I197*H197,2)</f>
        <v>0</v>
      </c>
      <c r="K197" s="221" t="s">
        <v>150</v>
      </c>
      <c r="L197" s="45"/>
      <c r="M197" s="226" t="s">
        <v>1</v>
      </c>
      <c r="N197" s="227" t="s">
        <v>44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160</v>
      </c>
      <c r="AT197" s="230" t="s">
        <v>146</v>
      </c>
      <c r="AU197" s="230" t="s">
        <v>89</v>
      </c>
      <c r="AY197" s="18" t="s">
        <v>143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87</v>
      </c>
      <c r="BK197" s="231">
        <f>ROUND(I197*H197,2)</f>
        <v>0</v>
      </c>
      <c r="BL197" s="18" t="s">
        <v>160</v>
      </c>
      <c r="BM197" s="230" t="s">
        <v>495</v>
      </c>
    </row>
    <row r="198" s="2" customFormat="1" ht="24.15" customHeight="1">
      <c r="A198" s="39"/>
      <c r="B198" s="40"/>
      <c r="C198" s="219" t="s">
        <v>8</v>
      </c>
      <c r="D198" s="219" t="s">
        <v>146</v>
      </c>
      <c r="E198" s="220" t="s">
        <v>322</v>
      </c>
      <c r="F198" s="221" t="s">
        <v>496</v>
      </c>
      <c r="G198" s="222" t="s">
        <v>273</v>
      </c>
      <c r="H198" s="223">
        <v>49.5</v>
      </c>
      <c r="I198" s="224"/>
      <c r="J198" s="225">
        <f>ROUND(I198*H198,2)</f>
        <v>0</v>
      </c>
      <c r="K198" s="221" t="s">
        <v>150</v>
      </c>
      <c r="L198" s="45"/>
      <c r="M198" s="226" t="s">
        <v>1</v>
      </c>
      <c r="N198" s="227" t="s">
        <v>44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160</v>
      </c>
      <c r="AT198" s="230" t="s">
        <v>146</v>
      </c>
      <c r="AU198" s="230" t="s">
        <v>89</v>
      </c>
      <c r="AY198" s="18" t="s">
        <v>143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87</v>
      </c>
      <c r="BK198" s="231">
        <f>ROUND(I198*H198,2)</f>
        <v>0</v>
      </c>
      <c r="BL198" s="18" t="s">
        <v>160</v>
      </c>
      <c r="BM198" s="230" t="s">
        <v>497</v>
      </c>
    </row>
    <row r="199" s="2" customFormat="1" ht="14.4" customHeight="1">
      <c r="A199" s="39"/>
      <c r="B199" s="40"/>
      <c r="C199" s="232" t="s">
        <v>213</v>
      </c>
      <c r="D199" s="232" t="s">
        <v>218</v>
      </c>
      <c r="E199" s="233" t="s">
        <v>325</v>
      </c>
      <c r="F199" s="234" t="s">
        <v>326</v>
      </c>
      <c r="G199" s="235" t="s">
        <v>327</v>
      </c>
      <c r="H199" s="236">
        <v>0.98999999999999999</v>
      </c>
      <c r="I199" s="237"/>
      <c r="J199" s="238">
        <f>ROUND(I199*H199,2)</f>
        <v>0</v>
      </c>
      <c r="K199" s="234" t="s">
        <v>150</v>
      </c>
      <c r="L199" s="239"/>
      <c r="M199" s="240" t="s">
        <v>1</v>
      </c>
      <c r="N199" s="241" t="s">
        <v>44</v>
      </c>
      <c r="O199" s="92"/>
      <c r="P199" s="228">
        <f>O199*H199</f>
        <v>0</v>
      </c>
      <c r="Q199" s="228">
        <v>0.001</v>
      </c>
      <c r="R199" s="228">
        <f>Q199*H199</f>
        <v>0.00098999999999999999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177</v>
      </c>
      <c r="AT199" s="230" t="s">
        <v>218</v>
      </c>
      <c r="AU199" s="230" t="s">
        <v>89</v>
      </c>
      <c r="AY199" s="18" t="s">
        <v>143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87</v>
      </c>
      <c r="BK199" s="231">
        <f>ROUND(I199*H199,2)</f>
        <v>0</v>
      </c>
      <c r="BL199" s="18" t="s">
        <v>160</v>
      </c>
      <c r="BM199" s="230" t="s">
        <v>498</v>
      </c>
    </row>
    <row r="200" s="14" customFormat="1">
      <c r="A200" s="14"/>
      <c r="B200" s="253"/>
      <c r="C200" s="254"/>
      <c r="D200" s="244" t="s">
        <v>223</v>
      </c>
      <c r="E200" s="254"/>
      <c r="F200" s="256" t="s">
        <v>499</v>
      </c>
      <c r="G200" s="254"/>
      <c r="H200" s="257">
        <v>0.98999999999999999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3" t="s">
        <v>223</v>
      </c>
      <c r="AU200" s="263" t="s">
        <v>89</v>
      </c>
      <c r="AV200" s="14" t="s">
        <v>89</v>
      </c>
      <c r="AW200" s="14" t="s">
        <v>4</v>
      </c>
      <c r="AX200" s="14" t="s">
        <v>87</v>
      </c>
      <c r="AY200" s="263" t="s">
        <v>143</v>
      </c>
    </row>
    <row r="201" s="12" customFormat="1" ht="22.8" customHeight="1">
      <c r="A201" s="12"/>
      <c r="B201" s="203"/>
      <c r="C201" s="204"/>
      <c r="D201" s="205" t="s">
        <v>78</v>
      </c>
      <c r="E201" s="217" t="s">
        <v>89</v>
      </c>
      <c r="F201" s="217" t="s">
        <v>330</v>
      </c>
      <c r="G201" s="204"/>
      <c r="H201" s="204"/>
      <c r="I201" s="207"/>
      <c r="J201" s="218">
        <f>BK201</f>
        <v>0</v>
      </c>
      <c r="K201" s="204"/>
      <c r="L201" s="209"/>
      <c r="M201" s="210"/>
      <c r="N201" s="211"/>
      <c r="O201" s="211"/>
      <c r="P201" s="212">
        <f>SUM(P202:P209)</f>
        <v>0</v>
      </c>
      <c r="Q201" s="211"/>
      <c r="R201" s="212">
        <f>SUM(R202:R209)</f>
        <v>14.364000000000003</v>
      </c>
      <c r="S201" s="211"/>
      <c r="T201" s="213">
        <f>SUM(T202:T209)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4" t="s">
        <v>87</v>
      </c>
      <c r="AT201" s="215" t="s">
        <v>78</v>
      </c>
      <c r="AU201" s="215" t="s">
        <v>87</v>
      </c>
      <c r="AY201" s="214" t="s">
        <v>143</v>
      </c>
      <c r="BK201" s="216">
        <f>SUM(BK202:BK209)</f>
        <v>0</v>
      </c>
    </row>
    <row r="202" s="2" customFormat="1" ht="24.15" customHeight="1">
      <c r="A202" s="39"/>
      <c r="B202" s="40"/>
      <c r="C202" s="219" t="s">
        <v>217</v>
      </c>
      <c r="D202" s="219" t="s">
        <v>146</v>
      </c>
      <c r="E202" s="220" t="s">
        <v>331</v>
      </c>
      <c r="F202" s="221" t="s">
        <v>332</v>
      </c>
      <c r="G202" s="222" t="s">
        <v>268</v>
      </c>
      <c r="H202" s="223">
        <v>6.6500000000000004</v>
      </c>
      <c r="I202" s="224"/>
      <c r="J202" s="225">
        <f>ROUND(I202*H202,2)</f>
        <v>0</v>
      </c>
      <c r="K202" s="221" t="s">
        <v>150</v>
      </c>
      <c r="L202" s="45"/>
      <c r="M202" s="226" t="s">
        <v>1</v>
      </c>
      <c r="N202" s="227" t="s">
        <v>44</v>
      </c>
      <c r="O202" s="92"/>
      <c r="P202" s="228">
        <f>O202*H202</f>
        <v>0</v>
      </c>
      <c r="Q202" s="228">
        <v>2.1600000000000001</v>
      </c>
      <c r="R202" s="228">
        <f>Q202*H202</f>
        <v>14.364000000000003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160</v>
      </c>
      <c r="AT202" s="230" t="s">
        <v>146</v>
      </c>
      <c r="AU202" s="230" t="s">
        <v>89</v>
      </c>
      <c r="AY202" s="18" t="s">
        <v>143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87</v>
      </c>
      <c r="BK202" s="231">
        <f>ROUND(I202*H202,2)</f>
        <v>0</v>
      </c>
      <c r="BL202" s="18" t="s">
        <v>160</v>
      </c>
      <c r="BM202" s="230" t="s">
        <v>500</v>
      </c>
    </row>
    <row r="203" s="13" customFormat="1">
      <c r="A203" s="13"/>
      <c r="B203" s="242"/>
      <c r="C203" s="243"/>
      <c r="D203" s="244" t="s">
        <v>223</v>
      </c>
      <c r="E203" s="245" t="s">
        <v>1</v>
      </c>
      <c r="F203" s="246" t="s">
        <v>465</v>
      </c>
      <c r="G203" s="243"/>
      <c r="H203" s="245" t="s">
        <v>1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2" t="s">
        <v>223</v>
      </c>
      <c r="AU203" s="252" t="s">
        <v>89</v>
      </c>
      <c r="AV203" s="13" t="s">
        <v>87</v>
      </c>
      <c r="AW203" s="13" t="s">
        <v>36</v>
      </c>
      <c r="AX203" s="13" t="s">
        <v>79</v>
      </c>
      <c r="AY203" s="252" t="s">
        <v>143</v>
      </c>
    </row>
    <row r="204" s="14" customFormat="1">
      <c r="A204" s="14"/>
      <c r="B204" s="253"/>
      <c r="C204" s="254"/>
      <c r="D204" s="244" t="s">
        <v>223</v>
      </c>
      <c r="E204" s="255" t="s">
        <v>1</v>
      </c>
      <c r="F204" s="256" t="s">
        <v>501</v>
      </c>
      <c r="G204" s="254"/>
      <c r="H204" s="257">
        <v>1.7</v>
      </c>
      <c r="I204" s="258"/>
      <c r="J204" s="254"/>
      <c r="K204" s="254"/>
      <c r="L204" s="259"/>
      <c r="M204" s="260"/>
      <c r="N204" s="261"/>
      <c r="O204" s="261"/>
      <c r="P204" s="261"/>
      <c r="Q204" s="261"/>
      <c r="R204" s="261"/>
      <c r="S204" s="261"/>
      <c r="T204" s="26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3" t="s">
        <v>223</v>
      </c>
      <c r="AU204" s="263" t="s">
        <v>89</v>
      </c>
      <c r="AV204" s="14" t="s">
        <v>89</v>
      </c>
      <c r="AW204" s="14" t="s">
        <v>36</v>
      </c>
      <c r="AX204" s="14" t="s">
        <v>79</v>
      </c>
      <c r="AY204" s="263" t="s">
        <v>143</v>
      </c>
    </row>
    <row r="205" s="13" customFormat="1">
      <c r="A205" s="13"/>
      <c r="B205" s="242"/>
      <c r="C205" s="243"/>
      <c r="D205" s="244" t="s">
        <v>223</v>
      </c>
      <c r="E205" s="245" t="s">
        <v>1</v>
      </c>
      <c r="F205" s="246" t="s">
        <v>467</v>
      </c>
      <c r="G205" s="243"/>
      <c r="H205" s="245" t="s">
        <v>1</v>
      </c>
      <c r="I205" s="247"/>
      <c r="J205" s="243"/>
      <c r="K205" s="243"/>
      <c r="L205" s="248"/>
      <c r="M205" s="249"/>
      <c r="N205" s="250"/>
      <c r="O205" s="250"/>
      <c r="P205" s="250"/>
      <c r="Q205" s="250"/>
      <c r="R205" s="250"/>
      <c r="S205" s="250"/>
      <c r="T205" s="25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2" t="s">
        <v>223</v>
      </c>
      <c r="AU205" s="252" t="s">
        <v>89</v>
      </c>
      <c r="AV205" s="13" t="s">
        <v>87</v>
      </c>
      <c r="AW205" s="13" t="s">
        <v>36</v>
      </c>
      <c r="AX205" s="13" t="s">
        <v>79</v>
      </c>
      <c r="AY205" s="252" t="s">
        <v>143</v>
      </c>
    </row>
    <row r="206" s="14" customFormat="1">
      <c r="A206" s="14"/>
      <c r="B206" s="253"/>
      <c r="C206" s="254"/>
      <c r="D206" s="244" t="s">
        <v>223</v>
      </c>
      <c r="E206" s="255" t="s">
        <v>1</v>
      </c>
      <c r="F206" s="256" t="s">
        <v>502</v>
      </c>
      <c r="G206" s="254"/>
      <c r="H206" s="257">
        <v>3.0499999999999998</v>
      </c>
      <c r="I206" s="258"/>
      <c r="J206" s="254"/>
      <c r="K206" s="254"/>
      <c r="L206" s="259"/>
      <c r="M206" s="260"/>
      <c r="N206" s="261"/>
      <c r="O206" s="261"/>
      <c r="P206" s="261"/>
      <c r="Q206" s="261"/>
      <c r="R206" s="261"/>
      <c r="S206" s="261"/>
      <c r="T206" s="26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63" t="s">
        <v>223</v>
      </c>
      <c r="AU206" s="263" t="s">
        <v>89</v>
      </c>
      <c r="AV206" s="14" t="s">
        <v>89</v>
      </c>
      <c r="AW206" s="14" t="s">
        <v>36</v>
      </c>
      <c r="AX206" s="14" t="s">
        <v>79</v>
      </c>
      <c r="AY206" s="263" t="s">
        <v>143</v>
      </c>
    </row>
    <row r="207" s="13" customFormat="1">
      <c r="A207" s="13"/>
      <c r="B207" s="242"/>
      <c r="C207" s="243"/>
      <c r="D207" s="244" t="s">
        <v>223</v>
      </c>
      <c r="E207" s="245" t="s">
        <v>1</v>
      </c>
      <c r="F207" s="246" t="s">
        <v>469</v>
      </c>
      <c r="G207" s="243"/>
      <c r="H207" s="245" t="s">
        <v>1</v>
      </c>
      <c r="I207" s="247"/>
      <c r="J207" s="243"/>
      <c r="K207" s="243"/>
      <c r="L207" s="248"/>
      <c r="M207" s="249"/>
      <c r="N207" s="250"/>
      <c r="O207" s="250"/>
      <c r="P207" s="250"/>
      <c r="Q207" s="250"/>
      <c r="R207" s="250"/>
      <c r="S207" s="250"/>
      <c r="T207" s="25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52" t="s">
        <v>223</v>
      </c>
      <c r="AU207" s="252" t="s">
        <v>89</v>
      </c>
      <c r="AV207" s="13" t="s">
        <v>87</v>
      </c>
      <c r="AW207" s="13" t="s">
        <v>36</v>
      </c>
      <c r="AX207" s="13" t="s">
        <v>79</v>
      </c>
      <c r="AY207" s="252" t="s">
        <v>143</v>
      </c>
    </row>
    <row r="208" s="14" customFormat="1">
      <c r="A208" s="14"/>
      <c r="B208" s="253"/>
      <c r="C208" s="254"/>
      <c r="D208" s="244" t="s">
        <v>223</v>
      </c>
      <c r="E208" s="255" t="s">
        <v>1</v>
      </c>
      <c r="F208" s="256" t="s">
        <v>503</v>
      </c>
      <c r="G208" s="254"/>
      <c r="H208" s="257">
        <v>1.8999999999999999</v>
      </c>
      <c r="I208" s="258"/>
      <c r="J208" s="254"/>
      <c r="K208" s="254"/>
      <c r="L208" s="259"/>
      <c r="M208" s="260"/>
      <c r="N208" s="261"/>
      <c r="O208" s="261"/>
      <c r="P208" s="261"/>
      <c r="Q208" s="261"/>
      <c r="R208" s="261"/>
      <c r="S208" s="261"/>
      <c r="T208" s="26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63" t="s">
        <v>223</v>
      </c>
      <c r="AU208" s="263" t="s">
        <v>89</v>
      </c>
      <c r="AV208" s="14" t="s">
        <v>89</v>
      </c>
      <c r="AW208" s="14" t="s">
        <v>36</v>
      </c>
      <c r="AX208" s="14" t="s">
        <v>79</v>
      </c>
      <c r="AY208" s="263" t="s">
        <v>143</v>
      </c>
    </row>
    <row r="209" s="15" customFormat="1">
      <c r="A209" s="15"/>
      <c r="B209" s="267"/>
      <c r="C209" s="268"/>
      <c r="D209" s="244" t="s">
        <v>223</v>
      </c>
      <c r="E209" s="269" t="s">
        <v>1</v>
      </c>
      <c r="F209" s="270" t="s">
        <v>309</v>
      </c>
      <c r="G209" s="268"/>
      <c r="H209" s="271">
        <v>6.6500000000000004</v>
      </c>
      <c r="I209" s="272"/>
      <c r="J209" s="268"/>
      <c r="K209" s="268"/>
      <c r="L209" s="273"/>
      <c r="M209" s="274"/>
      <c r="N209" s="275"/>
      <c r="O209" s="275"/>
      <c r="P209" s="275"/>
      <c r="Q209" s="275"/>
      <c r="R209" s="275"/>
      <c r="S209" s="275"/>
      <c r="T209" s="276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77" t="s">
        <v>223</v>
      </c>
      <c r="AU209" s="277" t="s">
        <v>89</v>
      </c>
      <c r="AV209" s="15" t="s">
        <v>160</v>
      </c>
      <c r="AW209" s="15" t="s">
        <v>36</v>
      </c>
      <c r="AX209" s="15" t="s">
        <v>87</v>
      </c>
      <c r="AY209" s="277" t="s">
        <v>143</v>
      </c>
    </row>
    <row r="210" s="12" customFormat="1" ht="22.8" customHeight="1">
      <c r="A210" s="12"/>
      <c r="B210" s="203"/>
      <c r="C210" s="204"/>
      <c r="D210" s="205" t="s">
        <v>78</v>
      </c>
      <c r="E210" s="217" t="s">
        <v>160</v>
      </c>
      <c r="F210" s="217" t="s">
        <v>336</v>
      </c>
      <c r="G210" s="204"/>
      <c r="H210" s="204"/>
      <c r="I210" s="207"/>
      <c r="J210" s="218">
        <f>BK210</f>
        <v>0</v>
      </c>
      <c r="K210" s="204"/>
      <c r="L210" s="209"/>
      <c r="M210" s="210"/>
      <c r="N210" s="211"/>
      <c r="O210" s="211"/>
      <c r="P210" s="212">
        <f>SUM(P211:P232)</f>
        <v>0</v>
      </c>
      <c r="Q210" s="211"/>
      <c r="R210" s="212">
        <f>SUM(R211:R232)</f>
        <v>165.39678048000002</v>
      </c>
      <c r="S210" s="211"/>
      <c r="T210" s="213">
        <f>SUM(T211:T232)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4" t="s">
        <v>87</v>
      </c>
      <c r="AT210" s="215" t="s">
        <v>78</v>
      </c>
      <c r="AU210" s="215" t="s">
        <v>87</v>
      </c>
      <c r="AY210" s="214" t="s">
        <v>143</v>
      </c>
      <c r="BK210" s="216">
        <f>SUM(BK211:BK232)</f>
        <v>0</v>
      </c>
    </row>
    <row r="211" s="2" customFormat="1" ht="24.15" customHeight="1">
      <c r="A211" s="39"/>
      <c r="B211" s="40"/>
      <c r="C211" s="219" t="s">
        <v>238</v>
      </c>
      <c r="D211" s="219" t="s">
        <v>146</v>
      </c>
      <c r="E211" s="220" t="s">
        <v>337</v>
      </c>
      <c r="F211" s="221" t="s">
        <v>338</v>
      </c>
      <c r="G211" s="222" t="s">
        <v>268</v>
      </c>
      <c r="H211" s="223">
        <v>52.655999999999999</v>
      </c>
      <c r="I211" s="224"/>
      <c r="J211" s="225">
        <f>ROUND(I211*H211,2)</f>
        <v>0</v>
      </c>
      <c r="K211" s="221" t="s">
        <v>150</v>
      </c>
      <c r="L211" s="45"/>
      <c r="M211" s="226" t="s">
        <v>1</v>
      </c>
      <c r="N211" s="227" t="s">
        <v>44</v>
      </c>
      <c r="O211" s="92"/>
      <c r="P211" s="228">
        <f>O211*H211</f>
        <v>0</v>
      </c>
      <c r="Q211" s="228">
        <v>2.13408</v>
      </c>
      <c r="R211" s="228">
        <f>Q211*H211</f>
        <v>112.37211648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160</v>
      </c>
      <c r="AT211" s="230" t="s">
        <v>146</v>
      </c>
      <c r="AU211" s="230" t="s">
        <v>89</v>
      </c>
      <c r="AY211" s="18" t="s">
        <v>143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87</v>
      </c>
      <c r="BK211" s="231">
        <f>ROUND(I211*H211,2)</f>
        <v>0</v>
      </c>
      <c r="BL211" s="18" t="s">
        <v>160</v>
      </c>
      <c r="BM211" s="230" t="s">
        <v>339</v>
      </c>
    </row>
    <row r="212" s="13" customFormat="1">
      <c r="A212" s="13"/>
      <c r="B212" s="242"/>
      <c r="C212" s="243"/>
      <c r="D212" s="244" t="s">
        <v>223</v>
      </c>
      <c r="E212" s="245" t="s">
        <v>1</v>
      </c>
      <c r="F212" s="246" t="s">
        <v>465</v>
      </c>
      <c r="G212" s="243"/>
      <c r="H212" s="245" t="s">
        <v>1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2" t="s">
        <v>223</v>
      </c>
      <c r="AU212" s="252" t="s">
        <v>89</v>
      </c>
      <c r="AV212" s="13" t="s">
        <v>87</v>
      </c>
      <c r="AW212" s="13" t="s">
        <v>36</v>
      </c>
      <c r="AX212" s="13" t="s">
        <v>79</v>
      </c>
      <c r="AY212" s="252" t="s">
        <v>143</v>
      </c>
    </row>
    <row r="213" s="14" customFormat="1">
      <c r="A213" s="14"/>
      <c r="B213" s="253"/>
      <c r="C213" s="254"/>
      <c r="D213" s="244" t="s">
        <v>223</v>
      </c>
      <c r="E213" s="255" t="s">
        <v>1</v>
      </c>
      <c r="F213" s="256" t="s">
        <v>481</v>
      </c>
      <c r="G213" s="254"/>
      <c r="H213" s="257">
        <v>10.880000000000001</v>
      </c>
      <c r="I213" s="258"/>
      <c r="J213" s="254"/>
      <c r="K213" s="254"/>
      <c r="L213" s="259"/>
      <c r="M213" s="260"/>
      <c r="N213" s="261"/>
      <c r="O213" s="261"/>
      <c r="P213" s="261"/>
      <c r="Q213" s="261"/>
      <c r="R213" s="261"/>
      <c r="S213" s="261"/>
      <c r="T213" s="26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3" t="s">
        <v>223</v>
      </c>
      <c r="AU213" s="263" t="s">
        <v>89</v>
      </c>
      <c r="AV213" s="14" t="s">
        <v>89</v>
      </c>
      <c r="AW213" s="14" t="s">
        <v>36</v>
      </c>
      <c r="AX213" s="14" t="s">
        <v>79</v>
      </c>
      <c r="AY213" s="263" t="s">
        <v>143</v>
      </c>
    </row>
    <row r="214" s="13" customFormat="1">
      <c r="A214" s="13"/>
      <c r="B214" s="242"/>
      <c r="C214" s="243"/>
      <c r="D214" s="244" t="s">
        <v>223</v>
      </c>
      <c r="E214" s="245" t="s">
        <v>1</v>
      </c>
      <c r="F214" s="246" t="s">
        <v>467</v>
      </c>
      <c r="G214" s="243"/>
      <c r="H214" s="245" t="s">
        <v>1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2" t="s">
        <v>223</v>
      </c>
      <c r="AU214" s="252" t="s">
        <v>89</v>
      </c>
      <c r="AV214" s="13" t="s">
        <v>87</v>
      </c>
      <c r="AW214" s="13" t="s">
        <v>36</v>
      </c>
      <c r="AX214" s="13" t="s">
        <v>79</v>
      </c>
      <c r="AY214" s="252" t="s">
        <v>143</v>
      </c>
    </row>
    <row r="215" s="14" customFormat="1">
      <c r="A215" s="14"/>
      <c r="B215" s="253"/>
      <c r="C215" s="254"/>
      <c r="D215" s="244" t="s">
        <v>223</v>
      </c>
      <c r="E215" s="255" t="s">
        <v>1</v>
      </c>
      <c r="F215" s="256" t="s">
        <v>504</v>
      </c>
      <c r="G215" s="254"/>
      <c r="H215" s="257">
        <v>13.664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3" t="s">
        <v>223</v>
      </c>
      <c r="AU215" s="263" t="s">
        <v>89</v>
      </c>
      <c r="AV215" s="14" t="s">
        <v>89</v>
      </c>
      <c r="AW215" s="14" t="s">
        <v>36</v>
      </c>
      <c r="AX215" s="14" t="s">
        <v>79</v>
      </c>
      <c r="AY215" s="263" t="s">
        <v>143</v>
      </c>
    </row>
    <row r="216" s="13" customFormat="1">
      <c r="A216" s="13"/>
      <c r="B216" s="242"/>
      <c r="C216" s="243"/>
      <c r="D216" s="244" t="s">
        <v>223</v>
      </c>
      <c r="E216" s="245" t="s">
        <v>1</v>
      </c>
      <c r="F216" s="246" t="s">
        <v>505</v>
      </c>
      <c r="G216" s="243"/>
      <c r="H216" s="245" t="s">
        <v>1</v>
      </c>
      <c r="I216" s="247"/>
      <c r="J216" s="243"/>
      <c r="K216" s="243"/>
      <c r="L216" s="248"/>
      <c r="M216" s="249"/>
      <c r="N216" s="250"/>
      <c r="O216" s="250"/>
      <c r="P216" s="250"/>
      <c r="Q216" s="250"/>
      <c r="R216" s="250"/>
      <c r="S216" s="250"/>
      <c r="T216" s="25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2" t="s">
        <v>223</v>
      </c>
      <c r="AU216" s="252" t="s">
        <v>89</v>
      </c>
      <c r="AV216" s="13" t="s">
        <v>87</v>
      </c>
      <c r="AW216" s="13" t="s">
        <v>36</v>
      </c>
      <c r="AX216" s="13" t="s">
        <v>79</v>
      </c>
      <c r="AY216" s="252" t="s">
        <v>143</v>
      </c>
    </row>
    <row r="217" s="14" customFormat="1">
      <c r="A217" s="14"/>
      <c r="B217" s="253"/>
      <c r="C217" s="254"/>
      <c r="D217" s="244" t="s">
        <v>223</v>
      </c>
      <c r="E217" s="255" t="s">
        <v>1</v>
      </c>
      <c r="F217" s="256" t="s">
        <v>506</v>
      </c>
      <c r="G217" s="254"/>
      <c r="H217" s="257">
        <v>19.600000000000001</v>
      </c>
      <c r="I217" s="258"/>
      <c r="J217" s="254"/>
      <c r="K217" s="254"/>
      <c r="L217" s="259"/>
      <c r="M217" s="260"/>
      <c r="N217" s="261"/>
      <c r="O217" s="261"/>
      <c r="P217" s="261"/>
      <c r="Q217" s="261"/>
      <c r="R217" s="261"/>
      <c r="S217" s="261"/>
      <c r="T217" s="26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3" t="s">
        <v>223</v>
      </c>
      <c r="AU217" s="263" t="s">
        <v>89</v>
      </c>
      <c r="AV217" s="14" t="s">
        <v>89</v>
      </c>
      <c r="AW217" s="14" t="s">
        <v>36</v>
      </c>
      <c r="AX217" s="14" t="s">
        <v>79</v>
      </c>
      <c r="AY217" s="263" t="s">
        <v>143</v>
      </c>
    </row>
    <row r="218" s="13" customFormat="1">
      <c r="A218" s="13"/>
      <c r="B218" s="242"/>
      <c r="C218" s="243"/>
      <c r="D218" s="244" t="s">
        <v>223</v>
      </c>
      <c r="E218" s="245" t="s">
        <v>1</v>
      </c>
      <c r="F218" s="246" t="s">
        <v>469</v>
      </c>
      <c r="G218" s="243"/>
      <c r="H218" s="245" t="s">
        <v>1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2" t="s">
        <v>223</v>
      </c>
      <c r="AU218" s="252" t="s">
        <v>89</v>
      </c>
      <c r="AV218" s="13" t="s">
        <v>87</v>
      </c>
      <c r="AW218" s="13" t="s">
        <v>36</v>
      </c>
      <c r="AX218" s="13" t="s">
        <v>79</v>
      </c>
      <c r="AY218" s="252" t="s">
        <v>143</v>
      </c>
    </row>
    <row r="219" s="14" customFormat="1">
      <c r="A219" s="14"/>
      <c r="B219" s="253"/>
      <c r="C219" s="254"/>
      <c r="D219" s="244" t="s">
        <v>223</v>
      </c>
      <c r="E219" s="255" t="s">
        <v>1</v>
      </c>
      <c r="F219" s="256" t="s">
        <v>507</v>
      </c>
      <c r="G219" s="254"/>
      <c r="H219" s="257">
        <v>8.5120000000000005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3" t="s">
        <v>223</v>
      </c>
      <c r="AU219" s="263" t="s">
        <v>89</v>
      </c>
      <c r="AV219" s="14" t="s">
        <v>89</v>
      </c>
      <c r="AW219" s="14" t="s">
        <v>36</v>
      </c>
      <c r="AX219" s="14" t="s">
        <v>79</v>
      </c>
      <c r="AY219" s="263" t="s">
        <v>143</v>
      </c>
    </row>
    <row r="220" s="15" customFormat="1">
      <c r="A220" s="15"/>
      <c r="B220" s="267"/>
      <c r="C220" s="268"/>
      <c r="D220" s="244" t="s">
        <v>223</v>
      </c>
      <c r="E220" s="269" t="s">
        <v>1</v>
      </c>
      <c r="F220" s="270" t="s">
        <v>309</v>
      </c>
      <c r="G220" s="268"/>
      <c r="H220" s="271">
        <v>52.656000000000006</v>
      </c>
      <c r="I220" s="272"/>
      <c r="J220" s="268"/>
      <c r="K220" s="268"/>
      <c r="L220" s="273"/>
      <c r="M220" s="274"/>
      <c r="N220" s="275"/>
      <c r="O220" s="275"/>
      <c r="P220" s="275"/>
      <c r="Q220" s="275"/>
      <c r="R220" s="275"/>
      <c r="S220" s="275"/>
      <c r="T220" s="276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7" t="s">
        <v>223</v>
      </c>
      <c r="AU220" s="277" t="s">
        <v>89</v>
      </c>
      <c r="AV220" s="15" t="s">
        <v>160</v>
      </c>
      <c r="AW220" s="15" t="s">
        <v>36</v>
      </c>
      <c r="AX220" s="15" t="s">
        <v>87</v>
      </c>
      <c r="AY220" s="277" t="s">
        <v>143</v>
      </c>
    </row>
    <row r="221" s="2" customFormat="1" ht="24.15" customHeight="1">
      <c r="A221" s="39"/>
      <c r="B221" s="40"/>
      <c r="C221" s="219" t="s">
        <v>242</v>
      </c>
      <c r="D221" s="219" t="s">
        <v>146</v>
      </c>
      <c r="E221" s="220" t="s">
        <v>342</v>
      </c>
      <c r="F221" s="221" t="s">
        <v>343</v>
      </c>
      <c r="G221" s="222" t="s">
        <v>273</v>
      </c>
      <c r="H221" s="223">
        <v>48.006</v>
      </c>
      <c r="I221" s="224"/>
      <c r="J221" s="225">
        <f>ROUND(I221*H221,2)</f>
        <v>0</v>
      </c>
      <c r="K221" s="221" t="s">
        <v>150</v>
      </c>
      <c r="L221" s="45"/>
      <c r="M221" s="226" t="s">
        <v>1</v>
      </c>
      <c r="N221" s="227" t="s">
        <v>44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160</v>
      </c>
      <c r="AT221" s="230" t="s">
        <v>146</v>
      </c>
      <c r="AU221" s="230" t="s">
        <v>89</v>
      </c>
      <c r="AY221" s="18" t="s">
        <v>143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87</v>
      </c>
      <c r="BK221" s="231">
        <f>ROUND(I221*H221,2)</f>
        <v>0</v>
      </c>
      <c r="BL221" s="18" t="s">
        <v>160</v>
      </c>
      <c r="BM221" s="230" t="s">
        <v>344</v>
      </c>
    </row>
    <row r="222" s="2" customFormat="1" ht="24.15" customHeight="1">
      <c r="A222" s="39"/>
      <c r="B222" s="40"/>
      <c r="C222" s="219" t="s">
        <v>226</v>
      </c>
      <c r="D222" s="219" t="s">
        <v>146</v>
      </c>
      <c r="E222" s="220" t="s">
        <v>346</v>
      </c>
      <c r="F222" s="221" t="s">
        <v>347</v>
      </c>
      <c r="G222" s="222" t="s">
        <v>268</v>
      </c>
      <c r="H222" s="223">
        <v>25.893000000000001</v>
      </c>
      <c r="I222" s="224"/>
      <c r="J222" s="225">
        <f>ROUND(I222*H222,2)</f>
        <v>0</v>
      </c>
      <c r="K222" s="221" t="s">
        <v>150</v>
      </c>
      <c r="L222" s="45"/>
      <c r="M222" s="226" t="s">
        <v>1</v>
      </c>
      <c r="N222" s="227" t="s">
        <v>44</v>
      </c>
      <c r="O222" s="92"/>
      <c r="P222" s="228">
        <f>O222*H222</f>
        <v>0</v>
      </c>
      <c r="Q222" s="228">
        <v>1.8480000000000001</v>
      </c>
      <c r="R222" s="228">
        <f>Q222*H222</f>
        <v>47.850264000000003</v>
      </c>
      <c r="S222" s="228">
        <v>0</v>
      </c>
      <c r="T222" s="229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0" t="s">
        <v>160</v>
      </c>
      <c r="AT222" s="230" t="s">
        <v>146</v>
      </c>
      <c r="AU222" s="230" t="s">
        <v>89</v>
      </c>
      <c r="AY222" s="18" t="s">
        <v>143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8" t="s">
        <v>87</v>
      </c>
      <c r="BK222" s="231">
        <f>ROUND(I222*H222,2)</f>
        <v>0</v>
      </c>
      <c r="BL222" s="18" t="s">
        <v>160</v>
      </c>
      <c r="BM222" s="230" t="s">
        <v>348</v>
      </c>
    </row>
    <row r="223" s="13" customFormat="1">
      <c r="A223" s="13"/>
      <c r="B223" s="242"/>
      <c r="C223" s="243"/>
      <c r="D223" s="244" t="s">
        <v>223</v>
      </c>
      <c r="E223" s="245" t="s">
        <v>1</v>
      </c>
      <c r="F223" s="246" t="s">
        <v>465</v>
      </c>
      <c r="G223" s="243"/>
      <c r="H223" s="245" t="s">
        <v>1</v>
      </c>
      <c r="I223" s="247"/>
      <c r="J223" s="243"/>
      <c r="K223" s="243"/>
      <c r="L223" s="248"/>
      <c r="M223" s="249"/>
      <c r="N223" s="250"/>
      <c r="O223" s="250"/>
      <c r="P223" s="250"/>
      <c r="Q223" s="250"/>
      <c r="R223" s="250"/>
      <c r="S223" s="250"/>
      <c r="T223" s="25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2" t="s">
        <v>223</v>
      </c>
      <c r="AU223" s="252" t="s">
        <v>89</v>
      </c>
      <c r="AV223" s="13" t="s">
        <v>87</v>
      </c>
      <c r="AW223" s="13" t="s">
        <v>36</v>
      </c>
      <c r="AX223" s="13" t="s">
        <v>79</v>
      </c>
      <c r="AY223" s="252" t="s">
        <v>143</v>
      </c>
    </row>
    <row r="224" s="14" customFormat="1">
      <c r="A224" s="14"/>
      <c r="B224" s="253"/>
      <c r="C224" s="254"/>
      <c r="D224" s="244" t="s">
        <v>223</v>
      </c>
      <c r="E224" s="255" t="s">
        <v>1</v>
      </c>
      <c r="F224" s="256" t="s">
        <v>477</v>
      </c>
      <c r="G224" s="254"/>
      <c r="H224" s="257">
        <v>8.5</v>
      </c>
      <c r="I224" s="258"/>
      <c r="J224" s="254"/>
      <c r="K224" s="254"/>
      <c r="L224" s="259"/>
      <c r="M224" s="260"/>
      <c r="N224" s="261"/>
      <c r="O224" s="261"/>
      <c r="P224" s="261"/>
      <c r="Q224" s="261"/>
      <c r="R224" s="261"/>
      <c r="S224" s="261"/>
      <c r="T224" s="26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3" t="s">
        <v>223</v>
      </c>
      <c r="AU224" s="263" t="s">
        <v>89</v>
      </c>
      <c r="AV224" s="14" t="s">
        <v>89</v>
      </c>
      <c r="AW224" s="14" t="s">
        <v>36</v>
      </c>
      <c r="AX224" s="14" t="s">
        <v>79</v>
      </c>
      <c r="AY224" s="263" t="s">
        <v>143</v>
      </c>
    </row>
    <row r="225" s="13" customFormat="1">
      <c r="A225" s="13"/>
      <c r="B225" s="242"/>
      <c r="C225" s="243"/>
      <c r="D225" s="244" t="s">
        <v>223</v>
      </c>
      <c r="E225" s="245" t="s">
        <v>1</v>
      </c>
      <c r="F225" s="246" t="s">
        <v>467</v>
      </c>
      <c r="G225" s="243"/>
      <c r="H225" s="245" t="s">
        <v>1</v>
      </c>
      <c r="I225" s="247"/>
      <c r="J225" s="243"/>
      <c r="K225" s="243"/>
      <c r="L225" s="248"/>
      <c r="M225" s="249"/>
      <c r="N225" s="250"/>
      <c r="O225" s="250"/>
      <c r="P225" s="250"/>
      <c r="Q225" s="250"/>
      <c r="R225" s="250"/>
      <c r="S225" s="250"/>
      <c r="T225" s="25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2" t="s">
        <v>223</v>
      </c>
      <c r="AU225" s="252" t="s">
        <v>89</v>
      </c>
      <c r="AV225" s="13" t="s">
        <v>87</v>
      </c>
      <c r="AW225" s="13" t="s">
        <v>36</v>
      </c>
      <c r="AX225" s="13" t="s">
        <v>79</v>
      </c>
      <c r="AY225" s="252" t="s">
        <v>143</v>
      </c>
    </row>
    <row r="226" s="14" customFormat="1">
      <c r="A226" s="14"/>
      <c r="B226" s="253"/>
      <c r="C226" s="254"/>
      <c r="D226" s="244" t="s">
        <v>223</v>
      </c>
      <c r="E226" s="255" t="s">
        <v>1</v>
      </c>
      <c r="F226" s="256" t="s">
        <v>508</v>
      </c>
      <c r="G226" s="254"/>
      <c r="H226" s="257">
        <v>10.743</v>
      </c>
      <c r="I226" s="258"/>
      <c r="J226" s="254"/>
      <c r="K226" s="254"/>
      <c r="L226" s="259"/>
      <c r="M226" s="260"/>
      <c r="N226" s="261"/>
      <c r="O226" s="261"/>
      <c r="P226" s="261"/>
      <c r="Q226" s="261"/>
      <c r="R226" s="261"/>
      <c r="S226" s="261"/>
      <c r="T226" s="262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3" t="s">
        <v>223</v>
      </c>
      <c r="AU226" s="263" t="s">
        <v>89</v>
      </c>
      <c r="AV226" s="14" t="s">
        <v>89</v>
      </c>
      <c r="AW226" s="14" t="s">
        <v>36</v>
      </c>
      <c r="AX226" s="14" t="s">
        <v>79</v>
      </c>
      <c r="AY226" s="263" t="s">
        <v>143</v>
      </c>
    </row>
    <row r="227" s="13" customFormat="1">
      <c r="A227" s="13"/>
      <c r="B227" s="242"/>
      <c r="C227" s="243"/>
      <c r="D227" s="244" t="s">
        <v>223</v>
      </c>
      <c r="E227" s="245" t="s">
        <v>1</v>
      </c>
      <c r="F227" s="246" t="s">
        <v>469</v>
      </c>
      <c r="G227" s="243"/>
      <c r="H227" s="245" t="s">
        <v>1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2" t="s">
        <v>223</v>
      </c>
      <c r="AU227" s="252" t="s">
        <v>89</v>
      </c>
      <c r="AV227" s="13" t="s">
        <v>87</v>
      </c>
      <c r="AW227" s="13" t="s">
        <v>36</v>
      </c>
      <c r="AX227" s="13" t="s">
        <v>79</v>
      </c>
      <c r="AY227" s="252" t="s">
        <v>143</v>
      </c>
    </row>
    <row r="228" s="14" customFormat="1">
      <c r="A228" s="14"/>
      <c r="B228" s="253"/>
      <c r="C228" s="254"/>
      <c r="D228" s="244" t="s">
        <v>223</v>
      </c>
      <c r="E228" s="255" t="s">
        <v>1</v>
      </c>
      <c r="F228" s="256" t="s">
        <v>509</v>
      </c>
      <c r="G228" s="254"/>
      <c r="H228" s="257">
        <v>6.6500000000000004</v>
      </c>
      <c r="I228" s="258"/>
      <c r="J228" s="254"/>
      <c r="K228" s="254"/>
      <c r="L228" s="259"/>
      <c r="M228" s="260"/>
      <c r="N228" s="261"/>
      <c r="O228" s="261"/>
      <c r="P228" s="261"/>
      <c r="Q228" s="261"/>
      <c r="R228" s="261"/>
      <c r="S228" s="261"/>
      <c r="T228" s="26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3" t="s">
        <v>223</v>
      </c>
      <c r="AU228" s="263" t="s">
        <v>89</v>
      </c>
      <c r="AV228" s="14" t="s">
        <v>89</v>
      </c>
      <c r="AW228" s="14" t="s">
        <v>36</v>
      </c>
      <c r="AX228" s="14" t="s">
        <v>79</v>
      </c>
      <c r="AY228" s="263" t="s">
        <v>143</v>
      </c>
    </row>
    <row r="229" s="15" customFormat="1">
      <c r="A229" s="15"/>
      <c r="B229" s="267"/>
      <c r="C229" s="268"/>
      <c r="D229" s="244" t="s">
        <v>223</v>
      </c>
      <c r="E229" s="269" t="s">
        <v>1</v>
      </c>
      <c r="F229" s="270" t="s">
        <v>309</v>
      </c>
      <c r="G229" s="268"/>
      <c r="H229" s="271">
        <v>25.893000000000001</v>
      </c>
      <c r="I229" s="272"/>
      <c r="J229" s="268"/>
      <c r="K229" s="268"/>
      <c r="L229" s="273"/>
      <c r="M229" s="274"/>
      <c r="N229" s="275"/>
      <c r="O229" s="275"/>
      <c r="P229" s="275"/>
      <c r="Q229" s="275"/>
      <c r="R229" s="275"/>
      <c r="S229" s="275"/>
      <c r="T229" s="276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7" t="s">
        <v>223</v>
      </c>
      <c r="AU229" s="277" t="s">
        <v>89</v>
      </c>
      <c r="AV229" s="15" t="s">
        <v>160</v>
      </c>
      <c r="AW229" s="15" t="s">
        <v>36</v>
      </c>
      <c r="AX229" s="15" t="s">
        <v>87</v>
      </c>
      <c r="AY229" s="277" t="s">
        <v>143</v>
      </c>
    </row>
    <row r="230" s="2" customFormat="1" ht="37.8" customHeight="1">
      <c r="A230" s="39"/>
      <c r="B230" s="40"/>
      <c r="C230" s="219" t="s">
        <v>7</v>
      </c>
      <c r="D230" s="219" t="s">
        <v>146</v>
      </c>
      <c r="E230" s="220" t="s">
        <v>439</v>
      </c>
      <c r="F230" s="221" t="s">
        <v>440</v>
      </c>
      <c r="G230" s="222" t="s">
        <v>268</v>
      </c>
      <c r="H230" s="223">
        <v>2.7999999999999998</v>
      </c>
      <c r="I230" s="224"/>
      <c r="J230" s="225">
        <f>ROUND(I230*H230,2)</f>
        <v>0</v>
      </c>
      <c r="K230" s="221" t="s">
        <v>150</v>
      </c>
      <c r="L230" s="45"/>
      <c r="M230" s="226" t="s">
        <v>1</v>
      </c>
      <c r="N230" s="227" t="s">
        <v>44</v>
      </c>
      <c r="O230" s="92"/>
      <c r="P230" s="228">
        <f>O230*H230</f>
        <v>0</v>
      </c>
      <c r="Q230" s="228">
        <v>1.8480000000000001</v>
      </c>
      <c r="R230" s="228">
        <f>Q230*H230</f>
        <v>5.1744000000000003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160</v>
      </c>
      <c r="AT230" s="230" t="s">
        <v>146</v>
      </c>
      <c r="AU230" s="230" t="s">
        <v>89</v>
      </c>
      <c r="AY230" s="18" t="s">
        <v>143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87</v>
      </c>
      <c r="BK230" s="231">
        <f>ROUND(I230*H230,2)</f>
        <v>0</v>
      </c>
      <c r="BL230" s="18" t="s">
        <v>160</v>
      </c>
      <c r="BM230" s="230" t="s">
        <v>510</v>
      </c>
    </row>
    <row r="231" s="13" customFormat="1">
      <c r="A231" s="13"/>
      <c r="B231" s="242"/>
      <c r="C231" s="243"/>
      <c r="D231" s="244" t="s">
        <v>223</v>
      </c>
      <c r="E231" s="245" t="s">
        <v>1</v>
      </c>
      <c r="F231" s="246" t="s">
        <v>442</v>
      </c>
      <c r="G231" s="243"/>
      <c r="H231" s="245" t="s">
        <v>1</v>
      </c>
      <c r="I231" s="247"/>
      <c r="J231" s="243"/>
      <c r="K231" s="243"/>
      <c r="L231" s="248"/>
      <c r="M231" s="249"/>
      <c r="N231" s="250"/>
      <c r="O231" s="250"/>
      <c r="P231" s="250"/>
      <c r="Q231" s="250"/>
      <c r="R231" s="250"/>
      <c r="S231" s="250"/>
      <c r="T231" s="25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2" t="s">
        <v>223</v>
      </c>
      <c r="AU231" s="252" t="s">
        <v>89</v>
      </c>
      <c r="AV231" s="13" t="s">
        <v>87</v>
      </c>
      <c r="AW231" s="13" t="s">
        <v>36</v>
      </c>
      <c r="AX231" s="13" t="s">
        <v>79</v>
      </c>
      <c r="AY231" s="252" t="s">
        <v>143</v>
      </c>
    </row>
    <row r="232" s="14" customFormat="1">
      <c r="A232" s="14"/>
      <c r="B232" s="253"/>
      <c r="C232" s="254"/>
      <c r="D232" s="244" t="s">
        <v>223</v>
      </c>
      <c r="E232" s="255" t="s">
        <v>1</v>
      </c>
      <c r="F232" s="256" t="s">
        <v>511</v>
      </c>
      <c r="G232" s="254"/>
      <c r="H232" s="257">
        <v>2.7999999999999998</v>
      </c>
      <c r="I232" s="258"/>
      <c r="J232" s="254"/>
      <c r="K232" s="254"/>
      <c r="L232" s="259"/>
      <c r="M232" s="260"/>
      <c r="N232" s="261"/>
      <c r="O232" s="261"/>
      <c r="P232" s="261"/>
      <c r="Q232" s="261"/>
      <c r="R232" s="261"/>
      <c r="S232" s="261"/>
      <c r="T232" s="26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3" t="s">
        <v>223</v>
      </c>
      <c r="AU232" s="263" t="s">
        <v>89</v>
      </c>
      <c r="AV232" s="14" t="s">
        <v>89</v>
      </c>
      <c r="AW232" s="14" t="s">
        <v>36</v>
      </c>
      <c r="AX232" s="14" t="s">
        <v>87</v>
      </c>
      <c r="AY232" s="263" t="s">
        <v>143</v>
      </c>
    </row>
    <row r="233" s="12" customFormat="1" ht="22.8" customHeight="1">
      <c r="A233" s="12"/>
      <c r="B233" s="203"/>
      <c r="C233" s="204"/>
      <c r="D233" s="205" t="s">
        <v>78</v>
      </c>
      <c r="E233" s="217" t="s">
        <v>183</v>
      </c>
      <c r="F233" s="217" t="s">
        <v>512</v>
      </c>
      <c r="G233" s="204"/>
      <c r="H233" s="204"/>
      <c r="I233" s="207"/>
      <c r="J233" s="218">
        <f>BK233</f>
        <v>0</v>
      </c>
      <c r="K233" s="204"/>
      <c r="L233" s="209"/>
      <c r="M233" s="210"/>
      <c r="N233" s="211"/>
      <c r="O233" s="211"/>
      <c r="P233" s="212">
        <f>P234</f>
        <v>0</v>
      </c>
      <c r="Q233" s="211"/>
      <c r="R233" s="212">
        <f>R234</f>
        <v>0.00147</v>
      </c>
      <c r="S233" s="211"/>
      <c r="T233" s="213">
        <f>T234</f>
        <v>2.4470000000000001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4" t="s">
        <v>87</v>
      </c>
      <c r="AT233" s="215" t="s">
        <v>78</v>
      </c>
      <c r="AU233" s="215" t="s">
        <v>87</v>
      </c>
      <c r="AY233" s="214" t="s">
        <v>143</v>
      </c>
      <c r="BK233" s="216">
        <f>BK234</f>
        <v>0</v>
      </c>
    </row>
    <row r="234" s="2" customFormat="1" ht="24.15" customHeight="1">
      <c r="A234" s="39"/>
      <c r="B234" s="40"/>
      <c r="C234" s="219" t="s">
        <v>234</v>
      </c>
      <c r="D234" s="219" t="s">
        <v>146</v>
      </c>
      <c r="E234" s="220" t="s">
        <v>513</v>
      </c>
      <c r="F234" s="221" t="s">
        <v>514</v>
      </c>
      <c r="G234" s="222" t="s">
        <v>268</v>
      </c>
      <c r="H234" s="223">
        <v>1</v>
      </c>
      <c r="I234" s="224"/>
      <c r="J234" s="225">
        <f>ROUND(I234*H234,2)</f>
        <v>0</v>
      </c>
      <c r="K234" s="221" t="s">
        <v>1</v>
      </c>
      <c r="L234" s="45"/>
      <c r="M234" s="226" t="s">
        <v>1</v>
      </c>
      <c r="N234" s="227" t="s">
        <v>44</v>
      </c>
      <c r="O234" s="92"/>
      <c r="P234" s="228">
        <f>O234*H234</f>
        <v>0</v>
      </c>
      <c r="Q234" s="228">
        <v>0.00147</v>
      </c>
      <c r="R234" s="228">
        <f>Q234*H234</f>
        <v>0.00147</v>
      </c>
      <c r="S234" s="228">
        <v>2.4470000000000001</v>
      </c>
      <c r="T234" s="229">
        <f>S234*H234</f>
        <v>2.4470000000000001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0" t="s">
        <v>160</v>
      </c>
      <c r="AT234" s="230" t="s">
        <v>146</v>
      </c>
      <c r="AU234" s="230" t="s">
        <v>89</v>
      </c>
      <c r="AY234" s="18" t="s">
        <v>143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8" t="s">
        <v>87</v>
      </c>
      <c r="BK234" s="231">
        <f>ROUND(I234*H234,2)</f>
        <v>0</v>
      </c>
      <c r="BL234" s="18" t="s">
        <v>160</v>
      </c>
      <c r="BM234" s="230" t="s">
        <v>515</v>
      </c>
    </row>
    <row r="235" s="12" customFormat="1" ht="22.8" customHeight="1">
      <c r="A235" s="12"/>
      <c r="B235" s="203"/>
      <c r="C235" s="204"/>
      <c r="D235" s="205" t="s">
        <v>78</v>
      </c>
      <c r="E235" s="217" t="s">
        <v>351</v>
      </c>
      <c r="F235" s="217" t="s">
        <v>352</v>
      </c>
      <c r="G235" s="204"/>
      <c r="H235" s="204"/>
      <c r="I235" s="207"/>
      <c r="J235" s="218">
        <f>BK235</f>
        <v>0</v>
      </c>
      <c r="K235" s="204"/>
      <c r="L235" s="209"/>
      <c r="M235" s="210"/>
      <c r="N235" s="211"/>
      <c r="O235" s="211"/>
      <c r="P235" s="212">
        <f>SUM(P236:P255)</f>
        <v>0</v>
      </c>
      <c r="Q235" s="211"/>
      <c r="R235" s="212">
        <f>SUM(R236:R255)</f>
        <v>0</v>
      </c>
      <c r="S235" s="211"/>
      <c r="T235" s="213">
        <f>SUM(T236:T255)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4" t="s">
        <v>87</v>
      </c>
      <c r="AT235" s="215" t="s">
        <v>78</v>
      </c>
      <c r="AU235" s="215" t="s">
        <v>87</v>
      </c>
      <c r="AY235" s="214" t="s">
        <v>143</v>
      </c>
      <c r="BK235" s="216">
        <f>SUM(BK236:BK255)</f>
        <v>0</v>
      </c>
    </row>
    <row r="236" s="2" customFormat="1" ht="24.15" customHeight="1">
      <c r="A236" s="39"/>
      <c r="B236" s="40"/>
      <c r="C236" s="219" t="s">
        <v>355</v>
      </c>
      <c r="D236" s="219" t="s">
        <v>146</v>
      </c>
      <c r="E236" s="220" t="s">
        <v>298</v>
      </c>
      <c r="F236" s="221" t="s">
        <v>299</v>
      </c>
      <c r="G236" s="222" t="s">
        <v>268</v>
      </c>
      <c r="H236" s="223">
        <v>70.079999999999998</v>
      </c>
      <c r="I236" s="224"/>
      <c r="J236" s="225">
        <f>ROUND(I236*H236,2)</f>
        <v>0</v>
      </c>
      <c r="K236" s="221" t="s">
        <v>150</v>
      </c>
      <c r="L236" s="45"/>
      <c r="M236" s="226" t="s">
        <v>1</v>
      </c>
      <c r="N236" s="227" t="s">
        <v>44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</v>
      </c>
      <c r="T236" s="229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160</v>
      </c>
      <c r="AT236" s="230" t="s">
        <v>146</v>
      </c>
      <c r="AU236" s="230" t="s">
        <v>89</v>
      </c>
      <c r="AY236" s="18" t="s">
        <v>143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87</v>
      </c>
      <c r="BK236" s="231">
        <f>ROUND(I236*H236,2)</f>
        <v>0</v>
      </c>
      <c r="BL236" s="18" t="s">
        <v>160</v>
      </c>
      <c r="BM236" s="230" t="s">
        <v>516</v>
      </c>
    </row>
    <row r="237" s="14" customFormat="1">
      <c r="A237" s="14"/>
      <c r="B237" s="253"/>
      <c r="C237" s="254"/>
      <c r="D237" s="244" t="s">
        <v>223</v>
      </c>
      <c r="E237" s="255" t="s">
        <v>1</v>
      </c>
      <c r="F237" s="256" t="s">
        <v>517</v>
      </c>
      <c r="G237" s="254"/>
      <c r="H237" s="257">
        <v>70.079999999999998</v>
      </c>
      <c r="I237" s="258"/>
      <c r="J237" s="254"/>
      <c r="K237" s="254"/>
      <c r="L237" s="259"/>
      <c r="M237" s="260"/>
      <c r="N237" s="261"/>
      <c r="O237" s="261"/>
      <c r="P237" s="261"/>
      <c r="Q237" s="261"/>
      <c r="R237" s="261"/>
      <c r="S237" s="261"/>
      <c r="T237" s="262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3" t="s">
        <v>223</v>
      </c>
      <c r="AU237" s="263" t="s">
        <v>89</v>
      </c>
      <c r="AV237" s="14" t="s">
        <v>89</v>
      </c>
      <c r="AW237" s="14" t="s">
        <v>36</v>
      </c>
      <c r="AX237" s="14" t="s">
        <v>87</v>
      </c>
      <c r="AY237" s="263" t="s">
        <v>143</v>
      </c>
    </row>
    <row r="238" s="2" customFormat="1" ht="24.15" customHeight="1">
      <c r="A238" s="39"/>
      <c r="B238" s="40"/>
      <c r="C238" s="219" t="s">
        <v>360</v>
      </c>
      <c r="D238" s="219" t="s">
        <v>146</v>
      </c>
      <c r="E238" s="220" t="s">
        <v>356</v>
      </c>
      <c r="F238" s="221" t="s">
        <v>357</v>
      </c>
      <c r="G238" s="222" t="s">
        <v>221</v>
      </c>
      <c r="H238" s="223">
        <v>133.154</v>
      </c>
      <c r="I238" s="224"/>
      <c r="J238" s="225">
        <f>ROUND(I238*H238,2)</f>
        <v>0</v>
      </c>
      <c r="K238" s="221" t="s">
        <v>150</v>
      </c>
      <c r="L238" s="45"/>
      <c r="M238" s="226" t="s">
        <v>1</v>
      </c>
      <c r="N238" s="227" t="s">
        <v>44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160</v>
      </c>
      <c r="AT238" s="230" t="s">
        <v>146</v>
      </c>
      <c r="AU238" s="230" t="s">
        <v>89</v>
      </c>
      <c r="AY238" s="18" t="s">
        <v>143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87</v>
      </c>
      <c r="BK238" s="231">
        <f>ROUND(I238*H238,2)</f>
        <v>0</v>
      </c>
      <c r="BL238" s="18" t="s">
        <v>160</v>
      </c>
      <c r="BM238" s="230" t="s">
        <v>358</v>
      </c>
    </row>
    <row r="239" s="14" customFormat="1">
      <c r="A239" s="14"/>
      <c r="B239" s="253"/>
      <c r="C239" s="254"/>
      <c r="D239" s="244" t="s">
        <v>223</v>
      </c>
      <c r="E239" s="255" t="s">
        <v>1</v>
      </c>
      <c r="F239" s="256" t="s">
        <v>518</v>
      </c>
      <c r="G239" s="254"/>
      <c r="H239" s="257">
        <v>165.31899999999999</v>
      </c>
      <c r="I239" s="258"/>
      <c r="J239" s="254"/>
      <c r="K239" s="254"/>
      <c r="L239" s="259"/>
      <c r="M239" s="260"/>
      <c r="N239" s="261"/>
      <c r="O239" s="261"/>
      <c r="P239" s="261"/>
      <c r="Q239" s="261"/>
      <c r="R239" s="261"/>
      <c r="S239" s="261"/>
      <c r="T239" s="26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3" t="s">
        <v>223</v>
      </c>
      <c r="AU239" s="263" t="s">
        <v>89</v>
      </c>
      <c r="AV239" s="14" t="s">
        <v>89</v>
      </c>
      <c r="AW239" s="14" t="s">
        <v>36</v>
      </c>
      <c r="AX239" s="14" t="s">
        <v>79</v>
      </c>
      <c r="AY239" s="263" t="s">
        <v>143</v>
      </c>
    </row>
    <row r="240" s="13" customFormat="1">
      <c r="A240" s="13"/>
      <c r="B240" s="242"/>
      <c r="C240" s="243"/>
      <c r="D240" s="244" t="s">
        <v>223</v>
      </c>
      <c r="E240" s="245" t="s">
        <v>1</v>
      </c>
      <c r="F240" s="246" t="s">
        <v>465</v>
      </c>
      <c r="G240" s="243"/>
      <c r="H240" s="245" t="s">
        <v>1</v>
      </c>
      <c r="I240" s="247"/>
      <c r="J240" s="243"/>
      <c r="K240" s="243"/>
      <c r="L240" s="248"/>
      <c r="M240" s="249"/>
      <c r="N240" s="250"/>
      <c r="O240" s="250"/>
      <c r="P240" s="250"/>
      <c r="Q240" s="250"/>
      <c r="R240" s="250"/>
      <c r="S240" s="250"/>
      <c r="T240" s="25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2" t="s">
        <v>223</v>
      </c>
      <c r="AU240" s="252" t="s">
        <v>89</v>
      </c>
      <c r="AV240" s="13" t="s">
        <v>87</v>
      </c>
      <c r="AW240" s="13" t="s">
        <v>36</v>
      </c>
      <c r="AX240" s="13" t="s">
        <v>79</v>
      </c>
      <c r="AY240" s="252" t="s">
        <v>143</v>
      </c>
    </row>
    <row r="241" s="14" customFormat="1">
      <c r="A241" s="14"/>
      <c r="B241" s="253"/>
      <c r="C241" s="254"/>
      <c r="D241" s="244" t="s">
        <v>223</v>
      </c>
      <c r="E241" s="255" t="s">
        <v>1</v>
      </c>
      <c r="F241" s="256" t="s">
        <v>79</v>
      </c>
      <c r="G241" s="254"/>
      <c r="H241" s="257">
        <v>0</v>
      </c>
      <c r="I241" s="258"/>
      <c r="J241" s="254"/>
      <c r="K241" s="254"/>
      <c r="L241" s="259"/>
      <c r="M241" s="260"/>
      <c r="N241" s="261"/>
      <c r="O241" s="261"/>
      <c r="P241" s="261"/>
      <c r="Q241" s="261"/>
      <c r="R241" s="261"/>
      <c r="S241" s="261"/>
      <c r="T241" s="26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63" t="s">
        <v>223</v>
      </c>
      <c r="AU241" s="263" t="s">
        <v>89</v>
      </c>
      <c r="AV241" s="14" t="s">
        <v>89</v>
      </c>
      <c r="AW241" s="14" t="s">
        <v>36</v>
      </c>
      <c r="AX241" s="14" t="s">
        <v>79</v>
      </c>
      <c r="AY241" s="263" t="s">
        <v>143</v>
      </c>
    </row>
    <row r="242" s="13" customFormat="1">
      <c r="A242" s="13"/>
      <c r="B242" s="242"/>
      <c r="C242" s="243"/>
      <c r="D242" s="244" t="s">
        <v>223</v>
      </c>
      <c r="E242" s="245" t="s">
        <v>1</v>
      </c>
      <c r="F242" s="246" t="s">
        <v>467</v>
      </c>
      <c r="G242" s="243"/>
      <c r="H242" s="245" t="s">
        <v>1</v>
      </c>
      <c r="I242" s="247"/>
      <c r="J242" s="243"/>
      <c r="K242" s="243"/>
      <c r="L242" s="248"/>
      <c r="M242" s="249"/>
      <c r="N242" s="250"/>
      <c r="O242" s="250"/>
      <c r="P242" s="250"/>
      <c r="Q242" s="250"/>
      <c r="R242" s="250"/>
      <c r="S242" s="250"/>
      <c r="T242" s="25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2" t="s">
        <v>223</v>
      </c>
      <c r="AU242" s="252" t="s">
        <v>89</v>
      </c>
      <c r="AV242" s="13" t="s">
        <v>87</v>
      </c>
      <c r="AW242" s="13" t="s">
        <v>36</v>
      </c>
      <c r="AX242" s="13" t="s">
        <v>79</v>
      </c>
      <c r="AY242" s="252" t="s">
        <v>143</v>
      </c>
    </row>
    <row r="243" s="14" customFormat="1">
      <c r="A243" s="14"/>
      <c r="B243" s="253"/>
      <c r="C243" s="254"/>
      <c r="D243" s="244" t="s">
        <v>223</v>
      </c>
      <c r="E243" s="255" t="s">
        <v>1</v>
      </c>
      <c r="F243" s="256" t="s">
        <v>519</v>
      </c>
      <c r="G243" s="254"/>
      <c r="H243" s="257">
        <v>-8.6929999999999996</v>
      </c>
      <c r="I243" s="258"/>
      <c r="J243" s="254"/>
      <c r="K243" s="254"/>
      <c r="L243" s="259"/>
      <c r="M243" s="260"/>
      <c r="N243" s="261"/>
      <c r="O243" s="261"/>
      <c r="P243" s="261"/>
      <c r="Q243" s="261"/>
      <c r="R243" s="261"/>
      <c r="S243" s="261"/>
      <c r="T243" s="262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3" t="s">
        <v>223</v>
      </c>
      <c r="AU243" s="263" t="s">
        <v>89</v>
      </c>
      <c r="AV243" s="14" t="s">
        <v>89</v>
      </c>
      <c r="AW243" s="14" t="s">
        <v>36</v>
      </c>
      <c r="AX243" s="14" t="s">
        <v>79</v>
      </c>
      <c r="AY243" s="263" t="s">
        <v>143</v>
      </c>
    </row>
    <row r="244" s="13" customFormat="1">
      <c r="A244" s="13"/>
      <c r="B244" s="242"/>
      <c r="C244" s="243"/>
      <c r="D244" s="244" t="s">
        <v>223</v>
      </c>
      <c r="E244" s="245" t="s">
        <v>1</v>
      </c>
      <c r="F244" s="246" t="s">
        <v>469</v>
      </c>
      <c r="G244" s="243"/>
      <c r="H244" s="245" t="s">
        <v>1</v>
      </c>
      <c r="I244" s="247"/>
      <c r="J244" s="243"/>
      <c r="K244" s="243"/>
      <c r="L244" s="248"/>
      <c r="M244" s="249"/>
      <c r="N244" s="250"/>
      <c r="O244" s="250"/>
      <c r="P244" s="250"/>
      <c r="Q244" s="250"/>
      <c r="R244" s="250"/>
      <c r="S244" s="250"/>
      <c r="T244" s="25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2" t="s">
        <v>223</v>
      </c>
      <c r="AU244" s="252" t="s">
        <v>89</v>
      </c>
      <c r="AV244" s="13" t="s">
        <v>87</v>
      </c>
      <c r="AW244" s="13" t="s">
        <v>36</v>
      </c>
      <c r="AX244" s="13" t="s">
        <v>79</v>
      </c>
      <c r="AY244" s="252" t="s">
        <v>143</v>
      </c>
    </row>
    <row r="245" s="14" customFormat="1">
      <c r="A245" s="14"/>
      <c r="B245" s="253"/>
      <c r="C245" s="254"/>
      <c r="D245" s="244" t="s">
        <v>223</v>
      </c>
      <c r="E245" s="255" t="s">
        <v>1</v>
      </c>
      <c r="F245" s="256" t="s">
        <v>520</v>
      </c>
      <c r="G245" s="254"/>
      <c r="H245" s="257">
        <v>-5.415</v>
      </c>
      <c r="I245" s="258"/>
      <c r="J245" s="254"/>
      <c r="K245" s="254"/>
      <c r="L245" s="259"/>
      <c r="M245" s="260"/>
      <c r="N245" s="261"/>
      <c r="O245" s="261"/>
      <c r="P245" s="261"/>
      <c r="Q245" s="261"/>
      <c r="R245" s="261"/>
      <c r="S245" s="261"/>
      <c r="T245" s="262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3" t="s">
        <v>223</v>
      </c>
      <c r="AU245" s="263" t="s">
        <v>89</v>
      </c>
      <c r="AV245" s="14" t="s">
        <v>89</v>
      </c>
      <c r="AW245" s="14" t="s">
        <v>36</v>
      </c>
      <c r="AX245" s="14" t="s">
        <v>79</v>
      </c>
      <c r="AY245" s="263" t="s">
        <v>143</v>
      </c>
    </row>
    <row r="246" s="13" customFormat="1">
      <c r="A246" s="13"/>
      <c r="B246" s="242"/>
      <c r="C246" s="243"/>
      <c r="D246" s="244" t="s">
        <v>223</v>
      </c>
      <c r="E246" s="245" t="s">
        <v>1</v>
      </c>
      <c r="F246" s="246" t="s">
        <v>465</v>
      </c>
      <c r="G246" s="243"/>
      <c r="H246" s="245" t="s">
        <v>1</v>
      </c>
      <c r="I246" s="247"/>
      <c r="J246" s="243"/>
      <c r="K246" s="243"/>
      <c r="L246" s="248"/>
      <c r="M246" s="249"/>
      <c r="N246" s="250"/>
      <c r="O246" s="250"/>
      <c r="P246" s="250"/>
      <c r="Q246" s="250"/>
      <c r="R246" s="250"/>
      <c r="S246" s="250"/>
      <c r="T246" s="25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2" t="s">
        <v>223</v>
      </c>
      <c r="AU246" s="252" t="s">
        <v>89</v>
      </c>
      <c r="AV246" s="13" t="s">
        <v>87</v>
      </c>
      <c r="AW246" s="13" t="s">
        <v>36</v>
      </c>
      <c r="AX246" s="13" t="s">
        <v>79</v>
      </c>
      <c r="AY246" s="252" t="s">
        <v>143</v>
      </c>
    </row>
    <row r="247" s="14" customFormat="1">
      <c r="A247" s="14"/>
      <c r="B247" s="253"/>
      <c r="C247" s="254"/>
      <c r="D247" s="244" t="s">
        <v>223</v>
      </c>
      <c r="E247" s="255" t="s">
        <v>1</v>
      </c>
      <c r="F247" s="256" t="s">
        <v>79</v>
      </c>
      <c r="G247" s="254"/>
      <c r="H247" s="257">
        <v>0</v>
      </c>
      <c r="I247" s="258"/>
      <c r="J247" s="254"/>
      <c r="K247" s="254"/>
      <c r="L247" s="259"/>
      <c r="M247" s="260"/>
      <c r="N247" s="261"/>
      <c r="O247" s="261"/>
      <c r="P247" s="261"/>
      <c r="Q247" s="261"/>
      <c r="R247" s="261"/>
      <c r="S247" s="261"/>
      <c r="T247" s="26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3" t="s">
        <v>223</v>
      </c>
      <c r="AU247" s="263" t="s">
        <v>89</v>
      </c>
      <c r="AV247" s="14" t="s">
        <v>89</v>
      </c>
      <c r="AW247" s="14" t="s">
        <v>36</v>
      </c>
      <c r="AX247" s="14" t="s">
        <v>79</v>
      </c>
      <c r="AY247" s="263" t="s">
        <v>143</v>
      </c>
    </row>
    <row r="248" s="13" customFormat="1">
      <c r="A248" s="13"/>
      <c r="B248" s="242"/>
      <c r="C248" s="243"/>
      <c r="D248" s="244" t="s">
        <v>223</v>
      </c>
      <c r="E248" s="245" t="s">
        <v>1</v>
      </c>
      <c r="F248" s="246" t="s">
        <v>467</v>
      </c>
      <c r="G248" s="243"/>
      <c r="H248" s="245" t="s">
        <v>1</v>
      </c>
      <c r="I248" s="247"/>
      <c r="J248" s="243"/>
      <c r="K248" s="243"/>
      <c r="L248" s="248"/>
      <c r="M248" s="249"/>
      <c r="N248" s="250"/>
      <c r="O248" s="250"/>
      <c r="P248" s="250"/>
      <c r="Q248" s="250"/>
      <c r="R248" s="250"/>
      <c r="S248" s="250"/>
      <c r="T248" s="25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2" t="s">
        <v>223</v>
      </c>
      <c r="AU248" s="252" t="s">
        <v>89</v>
      </c>
      <c r="AV248" s="13" t="s">
        <v>87</v>
      </c>
      <c r="AW248" s="13" t="s">
        <v>36</v>
      </c>
      <c r="AX248" s="13" t="s">
        <v>79</v>
      </c>
      <c r="AY248" s="252" t="s">
        <v>143</v>
      </c>
    </row>
    <row r="249" s="14" customFormat="1">
      <c r="A249" s="14"/>
      <c r="B249" s="253"/>
      <c r="C249" s="254"/>
      <c r="D249" s="244" t="s">
        <v>223</v>
      </c>
      <c r="E249" s="255" t="s">
        <v>1</v>
      </c>
      <c r="F249" s="256" t="s">
        <v>521</v>
      </c>
      <c r="G249" s="254"/>
      <c r="H249" s="257">
        <v>-11.125999999999999</v>
      </c>
      <c r="I249" s="258"/>
      <c r="J249" s="254"/>
      <c r="K249" s="254"/>
      <c r="L249" s="259"/>
      <c r="M249" s="260"/>
      <c r="N249" s="261"/>
      <c r="O249" s="261"/>
      <c r="P249" s="261"/>
      <c r="Q249" s="261"/>
      <c r="R249" s="261"/>
      <c r="S249" s="261"/>
      <c r="T249" s="262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3" t="s">
        <v>223</v>
      </c>
      <c r="AU249" s="263" t="s">
        <v>89</v>
      </c>
      <c r="AV249" s="14" t="s">
        <v>89</v>
      </c>
      <c r="AW249" s="14" t="s">
        <v>36</v>
      </c>
      <c r="AX249" s="14" t="s">
        <v>79</v>
      </c>
      <c r="AY249" s="263" t="s">
        <v>143</v>
      </c>
    </row>
    <row r="250" s="13" customFormat="1">
      <c r="A250" s="13"/>
      <c r="B250" s="242"/>
      <c r="C250" s="243"/>
      <c r="D250" s="244" t="s">
        <v>223</v>
      </c>
      <c r="E250" s="245" t="s">
        <v>1</v>
      </c>
      <c r="F250" s="246" t="s">
        <v>469</v>
      </c>
      <c r="G250" s="243"/>
      <c r="H250" s="245" t="s">
        <v>1</v>
      </c>
      <c r="I250" s="247"/>
      <c r="J250" s="243"/>
      <c r="K250" s="243"/>
      <c r="L250" s="248"/>
      <c r="M250" s="249"/>
      <c r="N250" s="250"/>
      <c r="O250" s="250"/>
      <c r="P250" s="250"/>
      <c r="Q250" s="250"/>
      <c r="R250" s="250"/>
      <c r="S250" s="250"/>
      <c r="T250" s="25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2" t="s">
        <v>223</v>
      </c>
      <c r="AU250" s="252" t="s">
        <v>89</v>
      </c>
      <c r="AV250" s="13" t="s">
        <v>87</v>
      </c>
      <c r="AW250" s="13" t="s">
        <v>36</v>
      </c>
      <c r="AX250" s="13" t="s">
        <v>79</v>
      </c>
      <c r="AY250" s="252" t="s">
        <v>143</v>
      </c>
    </row>
    <row r="251" s="14" customFormat="1">
      <c r="A251" s="14"/>
      <c r="B251" s="253"/>
      <c r="C251" s="254"/>
      <c r="D251" s="244" t="s">
        <v>223</v>
      </c>
      <c r="E251" s="255" t="s">
        <v>1</v>
      </c>
      <c r="F251" s="256" t="s">
        <v>522</v>
      </c>
      <c r="G251" s="254"/>
      <c r="H251" s="257">
        <v>-6.931</v>
      </c>
      <c r="I251" s="258"/>
      <c r="J251" s="254"/>
      <c r="K251" s="254"/>
      <c r="L251" s="259"/>
      <c r="M251" s="260"/>
      <c r="N251" s="261"/>
      <c r="O251" s="261"/>
      <c r="P251" s="261"/>
      <c r="Q251" s="261"/>
      <c r="R251" s="261"/>
      <c r="S251" s="261"/>
      <c r="T251" s="26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3" t="s">
        <v>223</v>
      </c>
      <c r="AU251" s="263" t="s">
        <v>89</v>
      </c>
      <c r="AV251" s="14" t="s">
        <v>89</v>
      </c>
      <c r="AW251" s="14" t="s">
        <v>36</v>
      </c>
      <c r="AX251" s="14" t="s">
        <v>79</v>
      </c>
      <c r="AY251" s="263" t="s">
        <v>143</v>
      </c>
    </row>
    <row r="252" s="15" customFormat="1">
      <c r="A252" s="15"/>
      <c r="B252" s="267"/>
      <c r="C252" s="268"/>
      <c r="D252" s="244" t="s">
        <v>223</v>
      </c>
      <c r="E252" s="269" t="s">
        <v>1</v>
      </c>
      <c r="F252" s="270" t="s">
        <v>309</v>
      </c>
      <c r="G252" s="268"/>
      <c r="H252" s="271">
        <v>133.15399999999997</v>
      </c>
      <c r="I252" s="272"/>
      <c r="J252" s="268"/>
      <c r="K252" s="268"/>
      <c r="L252" s="273"/>
      <c r="M252" s="274"/>
      <c r="N252" s="275"/>
      <c r="O252" s="275"/>
      <c r="P252" s="275"/>
      <c r="Q252" s="275"/>
      <c r="R252" s="275"/>
      <c r="S252" s="275"/>
      <c r="T252" s="276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7" t="s">
        <v>223</v>
      </c>
      <c r="AU252" s="277" t="s">
        <v>89</v>
      </c>
      <c r="AV252" s="15" t="s">
        <v>160</v>
      </c>
      <c r="AW252" s="15" t="s">
        <v>36</v>
      </c>
      <c r="AX252" s="15" t="s">
        <v>87</v>
      </c>
      <c r="AY252" s="277" t="s">
        <v>143</v>
      </c>
    </row>
    <row r="253" s="2" customFormat="1" ht="24.15" customHeight="1">
      <c r="A253" s="39"/>
      <c r="B253" s="40"/>
      <c r="C253" s="219" t="s">
        <v>365</v>
      </c>
      <c r="D253" s="219" t="s">
        <v>146</v>
      </c>
      <c r="E253" s="220" t="s">
        <v>361</v>
      </c>
      <c r="F253" s="221" t="s">
        <v>362</v>
      </c>
      <c r="G253" s="222" t="s">
        <v>221</v>
      </c>
      <c r="H253" s="223">
        <v>1198.386</v>
      </c>
      <c r="I253" s="224"/>
      <c r="J253" s="225">
        <f>ROUND(I253*H253,2)</f>
        <v>0</v>
      </c>
      <c r="K253" s="221" t="s">
        <v>150</v>
      </c>
      <c r="L253" s="45"/>
      <c r="M253" s="226" t="s">
        <v>1</v>
      </c>
      <c r="N253" s="227" t="s">
        <v>44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160</v>
      </c>
      <c r="AT253" s="230" t="s">
        <v>146</v>
      </c>
      <c r="AU253" s="230" t="s">
        <v>89</v>
      </c>
      <c r="AY253" s="18" t="s">
        <v>143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87</v>
      </c>
      <c r="BK253" s="231">
        <f>ROUND(I253*H253,2)</f>
        <v>0</v>
      </c>
      <c r="BL253" s="18" t="s">
        <v>160</v>
      </c>
      <c r="BM253" s="230" t="s">
        <v>363</v>
      </c>
    </row>
    <row r="254" s="14" customFormat="1">
      <c r="A254" s="14"/>
      <c r="B254" s="253"/>
      <c r="C254" s="254"/>
      <c r="D254" s="244" t="s">
        <v>223</v>
      </c>
      <c r="E254" s="255" t="s">
        <v>1</v>
      </c>
      <c r="F254" s="256" t="s">
        <v>523</v>
      </c>
      <c r="G254" s="254"/>
      <c r="H254" s="257">
        <v>1198.386</v>
      </c>
      <c r="I254" s="258"/>
      <c r="J254" s="254"/>
      <c r="K254" s="254"/>
      <c r="L254" s="259"/>
      <c r="M254" s="260"/>
      <c r="N254" s="261"/>
      <c r="O254" s="261"/>
      <c r="P254" s="261"/>
      <c r="Q254" s="261"/>
      <c r="R254" s="261"/>
      <c r="S254" s="261"/>
      <c r="T254" s="26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3" t="s">
        <v>223</v>
      </c>
      <c r="AU254" s="263" t="s">
        <v>89</v>
      </c>
      <c r="AV254" s="14" t="s">
        <v>89</v>
      </c>
      <c r="AW254" s="14" t="s">
        <v>36</v>
      </c>
      <c r="AX254" s="14" t="s">
        <v>87</v>
      </c>
      <c r="AY254" s="263" t="s">
        <v>143</v>
      </c>
    </row>
    <row r="255" s="2" customFormat="1" ht="24.15" customHeight="1">
      <c r="A255" s="39"/>
      <c r="B255" s="40"/>
      <c r="C255" s="219" t="s">
        <v>371</v>
      </c>
      <c r="D255" s="219" t="s">
        <v>146</v>
      </c>
      <c r="E255" s="220" t="s">
        <v>366</v>
      </c>
      <c r="F255" s="221" t="s">
        <v>367</v>
      </c>
      <c r="G255" s="222" t="s">
        <v>221</v>
      </c>
      <c r="H255" s="223">
        <v>133.154</v>
      </c>
      <c r="I255" s="224"/>
      <c r="J255" s="225">
        <f>ROUND(I255*H255,2)</f>
        <v>0</v>
      </c>
      <c r="K255" s="221" t="s">
        <v>150</v>
      </c>
      <c r="L255" s="45"/>
      <c r="M255" s="226" t="s">
        <v>1</v>
      </c>
      <c r="N255" s="227" t="s">
        <v>44</v>
      </c>
      <c r="O255" s="92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0" t="s">
        <v>160</v>
      </c>
      <c r="AT255" s="230" t="s">
        <v>146</v>
      </c>
      <c r="AU255" s="230" t="s">
        <v>89</v>
      </c>
      <c r="AY255" s="18" t="s">
        <v>143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8" t="s">
        <v>87</v>
      </c>
      <c r="BK255" s="231">
        <f>ROUND(I255*H255,2)</f>
        <v>0</v>
      </c>
      <c r="BL255" s="18" t="s">
        <v>160</v>
      </c>
      <c r="BM255" s="230" t="s">
        <v>524</v>
      </c>
    </row>
    <row r="256" s="12" customFormat="1" ht="22.8" customHeight="1">
      <c r="A256" s="12"/>
      <c r="B256" s="203"/>
      <c r="C256" s="204"/>
      <c r="D256" s="205" t="s">
        <v>78</v>
      </c>
      <c r="E256" s="217" t="s">
        <v>369</v>
      </c>
      <c r="F256" s="217" t="s">
        <v>370</v>
      </c>
      <c r="G256" s="204"/>
      <c r="H256" s="204"/>
      <c r="I256" s="207"/>
      <c r="J256" s="218">
        <f>BK256</f>
        <v>0</v>
      </c>
      <c r="K256" s="204"/>
      <c r="L256" s="209"/>
      <c r="M256" s="210"/>
      <c r="N256" s="211"/>
      <c r="O256" s="211"/>
      <c r="P256" s="212">
        <f>P257</f>
        <v>0</v>
      </c>
      <c r="Q256" s="211"/>
      <c r="R256" s="212">
        <f>R257</f>
        <v>0</v>
      </c>
      <c r="S256" s="211"/>
      <c r="T256" s="213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4" t="s">
        <v>87</v>
      </c>
      <c r="AT256" s="215" t="s">
        <v>78</v>
      </c>
      <c r="AU256" s="215" t="s">
        <v>87</v>
      </c>
      <c r="AY256" s="214" t="s">
        <v>143</v>
      </c>
      <c r="BK256" s="216">
        <f>BK257</f>
        <v>0</v>
      </c>
    </row>
    <row r="257" s="2" customFormat="1" ht="14.4" customHeight="1">
      <c r="A257" s="39"/>
      <c r="B257" s="40"/>
      <c r="C257" s="219" t="s">
        <v>455</v>
      </c>
      <c r="D257" s="219" t="s">
        <v>146</v>
      </c>
      <c r="E257" s="220" t="s">
        <v>372</v>
      </c>
      <c r="F257" s="221" t="s">
        <v>373</v>
      </c>
      <c r="G257" s="222" t="s">
        <v>221</v>
      </c>
      <c r="H257" s="223">
        <v>179.768</v>
      </c>
      <c r="I257" s="224"/>
      <c r="J257" s="225">
        <f>ROUND(I257*H257,2)</f>
        <v>0</v>
      </c>
      <c r="K257" s="221" t="s">
        <v>150</v>
      </c>
      <c r="L257" s="45"/>
      <c r="M257" s="278" t="s">
        <v>1</v>
      </c>
      <c r="N257" s="279" t="s">
        <v>44</v>
      </c>
      <c r="O257" s="280"/>
      <c r="P257" s="281">
        <f>O257*H257</f>
        <v>0</v>
      </c>
      <c r="Q257" s="281">
        <v>0</v>
      </c>
      <c r="R257" s="281">
        <f>Q257*H257</f>
        <v>0</v>
      </c>
      <c r="S257" s="281">
        <v>0</v>
      </c>
      <c r="T257" s="282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0" t="s">
        <v>160</v>
      </c>
      <c r="AT257" s="230" t="s">
        <v>146</v>
      </c>
      <c r="AU257" s="230" t="s">
        <v>89</v>
      </c>
      <c r="AY257" s="18" t="s">
        <v>143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8" t="s">
        <v>87</v>
      </c>
      <c r="BK257" s="231">
        <f>ROUND(I257*H257,2)</f>
        <v>0</v>
      </c>
      <c r="BL257" s="18" t="s">
        <v>160</v>
      </c>
      <c r="BM257" s="230" t="s">
        <v>374</v>
      </c>
    </row>
    <row r="258" s="2" customFormat="1" ht="6.96" customHeight="1">
      <c r="A258" s="39"/>
      <c r="B258" s="67"/>
      <c r="C258" s="68"/>
      <c r="D258" s="68"/>
      <c r="E258" s="68"/>
      <c r="F258" s="68"/>
      <c r="G258" s="68"/>
      <c r="H258" s="68"/>
      <c r="I258" s="68"/>
      <c r="J258" s="68"/>
      <c r="K258" s="68"/>
      <c r="L258" s="45"/>
      <c r="M258" s="39"/>
      <c r="O258" s="39"/>
      <c r="P258" s="39"/>
      <c r="Q258" s="39"/>
      <c r="R258" s="39"/>
      <c r="S258" s="39"/>
      <c r="T258" s="39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</row>
  </sheetData>
  <sheetProtection sheet="1" autoFilter="0" formatColumns="0" formatRows="0" objects="1" scenarios="1" spinCount="100000" saltValue="4JyZeE9GCdYcRpx+aN2rt2qJBqZHfvmZJpHN05J8ojzTUVeqTd4PLJKd1l0wO1ny+zi0GMRyTCMIPS8G7Suo3A==" hashValue="0/axozHdOknuidQpKEumZDfkFEcdtpGyFYtLlFKAy9S4Qcl82Fr/fpfIY7DQ54boWgfaW7ssJ27cCRefFqwbKQ==" algorithmName="SHA-512" password="CC35"/>
  <autoFilter ref="C122:K257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Merta, Sobotín-oprava koryta toku ř.km 4,220-5,614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525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114</v>
      </c>
      <c r="G12" s="39"/>
      <c r="H12" s="39"/>
      <c r="I12" s="141" t="s">
        <v>22</v>
      </c>
      <c r="J12" s="145" t="str">
        <f>'Rekapitulace stavby'!AN8</f>
        <v>9. 7. 2021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115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>28571690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SAFETY PRO s.r.o</v>
      </c>
      <c r="F21" s="39"/>
      <c r="G21" s="39"/>
      <c r="H21" s="39"/>
      <c r="I21" s="141" t="s">
        <v>28</v>
      </c>
      <c r="J21" s="144" t="str">
        <f>IF('Rekapitulace stavby'!AN17="","",'Rekapitulace stavby'!AN17)</f>
        <v>CZ28571690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116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ROUND((SUM(BE122:BE189)),  2)</f>
        <v>0</v>
      </c>
      <c r="G33" s="39"/>
      <c r="H33" s="39"/>
      <c r="I33" s="156">
        <v>0.20999999999999999</v>
      </c>
      <c r="J33" s="155">
        <f>ROUND(((SUM(BE122:BE189))*I33),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ROUND((SUM(BF122:BF189)),  2)</f>
        <v>0</v>
      </c>
      <c r="G34" s="39"/>
      <c r="H34" s="39"/>
      <c r="I34" s="156">
        <v>0.14999999999999999</v>
      </c>
      <c r="J34" s="155">
        <f>ROUND(((SUM(BF122:BF189))*I34),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ROUND((SUM(BG122:BG189)),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ROUND((SUM(BH122:BH189)),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ROUND((SUM(BI122:BI189)),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Merta, Sobotín-oprava koryta toku ř.km 4,220-5,614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04 - PB oprava rozplaveného opevnění 30m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Sobotín</v>
      </c>
      <c r="G89" s="41"/>
      <c r="H89" s="41"/>
      <c r="I89" s="33" t="s">
        <v>22</v>
      </c>
      <c r="J89" s="80" t="str">
        <f>IF(J12="","",J12)</f>
        <v>9. 7. 2021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PMO Moravy</v>
      </c>
      <c r="G91" s="41"/>
      <c r="H91" s="41"/>
      <c r="I91" s="33" t="s">
        <v>32</v>
      </c>
      <c r="J91" s="37" t="str">
        <f>E21</f>
        <v>SAFETY PRO s.r.o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Slavek Šiška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247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248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249</v>
      </c>
      <c r="E99" s="189"/>
      <c r="F99" s="189"/>
      <c r="G99" s="189"/>
      <c r="H99" s="189"/>
      <c r="I99" s="189"/>
      <c r="J99" s="190">
        <f>J164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250</v>
      </c>
      <c r="E100" s="189"/>
      <c r="F100" s="189"/>
      <c r="G100" s="189"/>
      <c r="H100" s="189"/>
      <c r="I100" s="189"/>
      <c r="J100" s="190">
        <f>J167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251</v>
      </c>
      <c r="E101" s="189"/>
      <c r="F101" s="189"/>
      <c r="G101" s="189"/>
      <c r="H101" s="189"/>
      <c r="I101" s="189"/>
      <c r="J101" s="190">
        <f>J180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252</v>
      </c>
      <c r="E102" s="189"/>
      <c r="F102" s="189"/>
      <c r="G102" s="189"/>
      <c r="H102" s="189"/>
      <c r="I102" s="189"/>
      <c r="J102" s="190">
        <f>J188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Merta, Sobotín-oprava koryta toku ř.km 4,220-5,614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04 - PB oprava rozplaveného opevnění 30m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Sobotín</v>
      </c>
      <c r="G116" s="41"/>
      <c r="H116" s="41"/>
      <c r="I116" s="33" t="s">
        <v>22</v>
      </c>
      <c r="J116" s="80" t="str">
        <f>IF(J12="","",J12)</f>
        <v>9. 7. 2021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PMO Moravy</v>
      </c>
      <c r="G118" s="41"/>
      <c r="H118" s="41"/>
      <c r="I118" s="33" t="s">
        <v>32</v>
      </c>
      <c r="J118" s="37" t="str">
        <f>E21</f>
        <v>SAFETY PRO s.r.o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37</v>
      </c>
      <c r="J119" s="37" t="str">
        <f>E24</f>
        <v>Slavek Šiška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129</v>
      </c>
      <c r="D121" s="195" t="s">
        <v>64</v>
      </c>
      <c r="E121" s="195" t="s">
        <v>60</v>
      </c>
      <c r="F121" s="195" t="s">
        <v>61</v>
      </c>
      <c r="G121" s="195" t="s">
        <v>130</v>
      </c>
      <c r="H121" s="195" t="s">
        <v>131</v>
      </c>
      <c r="I121" s="195" t="s">
        <v>132</v>
      </c>
      <c r="J121" s="195" t="s">
        <v>119</v>
      </c>
      <c r="K121" s="196" t="s">
        <v>133</v>
      </c>
      <c r="L121" s="197"/>
      <c r="M121" s="101" t="s">
        <v>1</v>
      </c>
      <c r="N121" s="102" t="s">
        <v>43</v>
      </c>
      <c r="O121" s="102" t="s">
        <v>134</v>
      </c>
      <c r="P121" s="102" t="s">
        <v>135</v>
      </c>
      <c r="Q121" s="102" t="s">
        <v>136</v>
      </c>
      <c r="R121" s="102" t="s">
        <v>137</v>
      </c>
      <c r="S121" s="102" t="s">
        <v>138</v>
      </c>
      <c r="T121" s="103" t="s">
        <v>139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140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91.96963264</v>
      </c>
      <c r="S122" s="105"/>
      <c r="T122" s="201">
        <f>T123</f>
        <v>9.9590400000000017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78</v>
      </c>
      <c r="AU122" s="18" t="s">
        <v>121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78</v>
      </c>
      <c r="E123" s="206" t="s">
        <v>253</v>
      </c>
      <c r="F123" s="206" t="s">
        <v>254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P124+P164+P167+P180+P188</f>
        <v>0</v>
      </c>
      <c r="Q123" s="211"/>
      <c r="R123" s="212">
        <f>R124+R164+R167+R180+R188</f>
        <v>91.96963264</v>
      </c>
      <c r="S123" s="211"/>
      <c r="T123" s="213">
        <f>T124+T164+T167+T180+T188</f>
        <v>9.9590400000000017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87</v>
      </c>
      <c r="AT123" s="215" t="s">
        <v>78</v>
      </c>
      <c r="AU123" s="215" t="s">
        <v>79</v>
      </c>
      <c r="AY123" s="214" t="s">
        <v>143</v>
      </c>
      <c r="BK123" s="216">
        <f>BK124+BK164+BK167+BK180+BK188</f>
        <v>0</v>
      </c>
    </row>
    <row r="124" s="12" customFormat="1" ht="22.8" customHeight="1">
      <c r="A124" s="12"/>
      <c r="B124" s="203"/>
      <c r="C124" s="204"/>
      <c r="D124" s="205" t="s">
        <v>78</v>
      </c>
      <c r="E124" s="217" t="s">
        <v>87</v>
      </c>
      <c r="F124" s="217" t="s">
        <v>255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SUM(P125:P163)</f>
        <v>0</v>
      </c>
      <c r="Q124" s="211"/>
      <c r="R124" s="212">
        <f>SUM(R125:R163)</f>
        <v>0.0020800000000000003</v>
      </c>
      <c r="S124" s="211"/>
      <c r="T124" s="213">
        <f>SUM(T125:T163)</f>
        <v>9.9590400000000017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87</v>
      </c>
      <c r="AT124" s="215" t="s">
        <v>78</v>
      </c>
      <c r="AU124" s="215" t="s">
        <v>87</v>
      </c>
      <c r="AY124" s="214" t="s">
        <v>143</v>
      </c>
      <c r="BK124" s="216">
        <f>SUM(BK125:BK163)</f>
        <v>0</v>
      </c>
    </row>
    <row r="125" s="2" customFormat="1" ht="24.15" customHeight="1">
      <c r="A125" s="39"/>
      <c r="B125" s="40"/>
      <c r="C125" s="219" t="s">
        <v>87</v>
      </c>
      <c r="D125" s="219" t="s">
        <v>146</v>
      </c>
      <c r="E125" s="220" t="s">
        <v>256</v>
      </c>
      <c r="F125" s="221" t="s">
        <v>257</v>
      </c>
      <c r="G125" s="222" t="s">
        <v>258</v>
      </c>
      <c r="H125" s="223">
        <v>64</v>
      </c>
      <c r="I125" s="224"/>
      <c r="J125" s="225">
        <f>ROUND(I125*H125,2)</f>
        <v>0</v>
      </c>
      <c r="K125" s="221" t="s">
        <v>150</v>
      </c>
      <c r="L125" s="45"/>
      <c r="M125" s="226" t="s">
        <v>1</v>
      </c>
      <c r="N125" s="227" t="s">
        <v>44</v>
      </c>
      <c r="O125" s="92"/>
      <c r="P125" s="228">
        <f>O125*H125</f>
        <v>0</v>
      </c>
      <c r="Q125" s="228">
        <v>3.0000000000000001E-05</v>
      </c>
      <c r="R125" s="228">
        <f>Q125*H125</f>
        <v>0.0019200000000000001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160</v>
      </c>
      <c r="AT125" s="230" t="s">
        <v>146</v>
      </c>
      <c r="AU125" s="230" t="s">
        <v>89</v>
      </c>
      <c r="AY125" s="18" t="s">
        <v>143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87</v>
      </c>
      <c r="BK125" s="231">
        <f>ROUND(I125*H125,2)</f>
        <v>0</v>
      </c>
      <c r="BL125" s="18" t="s">
        <v>160</v>
      </c>
      <c r="BM125" s="230" t="s">
        <v>526</v>
      </c>
    </row>
    <row r="126" s="13" customFormat="1">
      <c r="A126" s="13"/>
      <c r="B126" s="242"/>
      <c r="C126" s="243"/>
      <c r="D126" s="244" t="s">
        <v>223</v>
      </c>
      <c r="E126" s="245" t="s">
        <v>1</v>
      </c>
      <c r="F126" s="246" t="s">
        <v>527</v>
      </c>
      <c r="G126" s="243"/>
      <c r="H126" s="245" t="s">
        <v>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2" t="s">
        <v>223</v>
      </c>
      <c r="AU126" s="252" t="s">
        <v>89</v>
      </c>
      <c r="AV126" s="13" t="s">
        <v>87</v>
      </c>
      <c r="AW126" s="13" t="s">
        <v>36</v>
      </c>
      <c r="AX126" s="13" t="s">
        <v>79</v>
      </c>
      <c r="AY126" s="252" t="s">
        <v>143</v>
      </c>
    </row>
    <row r="127" s="14" customFormat="1">
      <c r="A127" s="14"/>
      <c r="B127" s="253"/>
      <c r="C127" s="254"/>
      <c r="D127" s="244" t="s">
        <v>223</v>
      </c>
      <c r="E127" s="255" t="s">
        <v>1</v>
      </c>
      <c r="F127" s="256" t="s">
        <v>528</v>
      </c>
      <c r="G127" s="254"/>
      <c r="H127" s="257">
        <v>64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3" t="s">
        <v>223</v>
      </c>
      <c r="AU127" s="263" t="s">
        <v>89</v>
      </c>
      <c r="AV127" s="14" t="s">
        <v>89</v>
      </c>
      <c r="AW127" s="14" t="s">
        <v>36</v>
      </c>
      <c r="AX127" s="14" t="s">
        <v>87</v>
      </c>
      <c r="AY127" s="263" t="s">
        <v>143</v>
      </c>
    </row>
    <row r="128" s="2" customFormat="1" ht="24.15" customHeight="1">
      <c r="A128" s="39"/>
      <c r="B128" s="40"/>
      <c r="C128" s="219" t="s">
        <v>89</v>
      </c>
      <c r="D128" s="219" t="s">
        <v>146</v>
      </c>
      <c r="E128" s="220" t="s">
        <v>262</v>
      </c>
      <c r="F128" s="221" t="s">
        <v>263</v>
      </c>
      <c r="G128" s="222" t="s">
        <v>264</v>
      </c>
      <c r="H128" s="223">
        <v>8</v>
      </c>
      <c r="I128" s="224"/>
      <c r="J128" s="225">
        <f>ROUND(I128*H128,2)</f>
        <v>0</v>
      </c>
      <c r="K128" s="221" t="s">
        <v>150</v>
      </c>
      <c r="L128" s="45"/>
      <c r="M128" s="226" t="s">
        <v>1</v>
      </c>
      <c r="N128" s="227" t="s">
        <v>44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160</v>
      </c>
      <c r="AT128" s="230" t="s">
        <v>146</v>
      </c>
      <c r="AU128" s="230" t="s">
        <v>89</v>
      </c>
      <c r="AY128" s="18" t="s">
        <v>143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87</v>
      </c>
      <c r="BK128" s="231">
        <f>ROUND(I128*H128,2)</f>
        <v>0</v>
      </c>
      <c r="BL128" s="18" t="s">
        <v>160</v>
      </c>
      <c r="BM128" s="230" t="s">
        <v>529</v>
      </c>
    </row>
    <row r="129" s="2" customFormat="1" ht="24.15" customHeight="1">
      <c r="A129" s="39"/>
      <c r="B129" s="40"/>
      <c r="C129" s="219" t="s">
        <v>156</v>
      </c>
      <c r="D129" s="219" t="s">
        <v>146</v>
      </c>
      <c r="E129" s="220" t="s">
        <v>380</v>
      </c>
      <c r="F129" s="221" t="s">
        <v>267</v>
      </c>
      <c r="G129" s="222" t="s">
        <v>268</v>
      </c>
      <c r="H129" s="223">
        <v>10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44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160</v>
      </c>
      <c r="AT129" s="230" t="s">
        <v>146</v>
      </c>
      <c r="AU129" s="230" t="s">
        <v>89</v>
      </c>
      <c r="AY129" s="18" t="s">
        <v>143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87</v>
      </c>
      <c r="BK129" s="231">
        <f>ROUND(I129*H129,2)</f>
        <v>0</v>
      </c>
      <c r="BL129" s="18" t="s">
        <v>160</v>
      </c>
      <c r="BM129" s="230" t="s">
        <v>269</v>
      </c>
    </row>
    <row r="130" s="14" customFormat="1">
      <c r="A130" s="14"/>
      <c r="B130" s="253"/>
      <c r="C130" s="254"/>
      <c r="D130" s="244" t="s">
        <v>223</v>
      </c>
      <c r="E130" s="255" t="s">
        <v>1</v>
      </c>
      <c r="F130" s="256" t="s">
        <v>270</v>
      </c>
      <c r="G130" s="254"/>
      <c r="H130" s="257">
        <v>10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3" t="s">
        <v>223</v>
      </c>
      <c r="AU130" s="263" t="s">
        <v>89</v>
      </c>
      <c r="AV130" s="14" t="s">
        <v>89</v>
      </c>
      <c r="AW130" s="14" t="s">
        <v>36</v>
      </c>
      <c r="AX130" s="14" t="s">
        <v>87</v>
      </c>
      <c r="AY130" s="263" t="s">
        <v>143</v>
      </c>
    </row>
    <row r="131" s="2" customFormat="1" ht="24.15" customHeight="1">
      <c r="A131" s="39"/>
      <c r="B131" s="40"/>
      <c r="C131" s="219" t="s">
        <v>160</v>
      </c>
      <c r="D131" s="219" t="s">
        <v>146</v>
      </c>
      <c r="E131" s="220" t="s">
        <v>271</v>
      </c>
      <c r="F131" s="221" t="s">
        <v>272</v>
      </c>
      <c r="G131" s="222" t="s">
        <v>273</v>
      </c>
      <c r="H131" s="223">
        <v>16</v>
      </c>
      <c r="I131" s="224"/>
      <c r="J131" s="225">
        <f>ROUND(I131*H131,2)</f>
        <v>0</v>
      </c>
      <c r="K131" s="221" t="s">
        <v>150</v>
      </c>
      <c r="L131" s="45"/>
      <c r="M131" s="226" t="s">
        <v>1</v>
      </c>
      <c r="N131" s="227" t="s">
        <v>44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160</v>
      </c>
      <c r="AT131" s="230" t="s">
        <v>146</v>
      </c>
      <c r="AU131" s="230" t="s">
        <v>89</v>
      </c>
      <c r="AY131" s="18" t="s">
        <v>143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87</v>
      </c>
      <c r="BK131" s="231">
        <f>ROUND(I131*H131,2)</f>
        <v>0</v>
      </c>
      <c r="BL131" s="18" t="s">
        <v>160</v>
      </c>
      <c r="BM131" s="230" t="s">
        <v>530</v>
      </c>
    </row>
    <row r="132" s="13" customFormat="1">
      <c r="A132" s="13"/>
      <c r="B132" s="242"/>
      <c r="C132" s="243"/>
      <c r="D132" s="244" t="s">
        <v>223</v>
      </c>
      <c r="E132" s="245" t="s">
        <v>1</v>
      </c>
      <c r="F132" s="246" t="s">
        <v>275</v>
      </c>
      <c r="G132" s="243"/>
      <c r="H132" s="245" t="s">
        <v>1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2" t="s">
        <v>223</v>
      </c>
      <c r="AU132" s="252" t="s">
        <v>89</v>
      </c>
      <c r="AV132" s="13" t="s">
        <v>87</v>
      </c>
      <c r="AW132" s="13" t="s">
        <v>36</v>
      </c>
      <c r="AX132" s="13" t="s">
        <v>79</v>
      </c>
      <c r="AY132" s="252" t="s">
        <v>143</v>
      </c>
    </row>
    <row r="133" s="14" customFormat="1">
      <c r="A133" s="14"/>
      <c r="B133" s="253"/>
      <c r="C133" s="254"/>
      <c r="D133" s="244" t="s">
        <v>223</v>
      </c>
      <c r="E133" s="255" t="s">
        <v>1</v>
      </c>
      <c r="F133" s="256" t="s">
        <v>531</v>
      </c>
      <c r="G133" s="254"/>
      <c r="H133" s="257">
        <v>16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3" t="s">
        <v>223</v>
      </c>
      <c r="AU133" s="263" t="s">
        <v>89</v>
      </c>
      <c r="AV133" s="14" t="s">
        <v>89</v>
      </c>
      <c r="AW133" s="14" t="s">
        <v>36</v>
      </c>
      <c r="AX133" s="14" t="s">
        <v>87</v>
      </c>
      <c r="AY133" s="263" t="s">
        <v>143</v>
      </c>
    </row>
    <row r="134" s="2" customFormat="1" ht="37.8" customHeight="1">
      <c r="A134" s="39"/>
      <c r="B134" s="40"/>
      <c r="C134" s="219" t="s">
        <v>142</v>
      </c>
      <c r="D134" s="219" t="s">
        <v>146</v>
      </c>
      <c r="E134" s="220" t="s">
        <v>277</v>
      </c>
      <c r="F134" s="221" t="s">
        <v>278</v>
      </c>
      <c r="G134" s="222" t="s">
        <v>273</v>
      </c>
      <c r="H134" s="223">
        <v>16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44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160</v>
      </c>
      <c r="AT134" s="230" t="s">
        <v>146</v>
      </c>
      <c r="AU134" s="230" t="s">
        <v>89</v>
      </c>
      <c r="AY134" s="18" t="s">
        <v>143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87</v>
      </c>
      <c r="BK134" s="231">
        <f>ROUND(I134*H134,2)</f>
        <v>0</v>
      </c>
      <c r="BL134" s="18" t="s">
        <v>160</v>
      </c>
      <c r="BM134" s="230" t="s">
        <v>532</v>
      </c>
    </row>
    <row r="135" s="14" customFormat="1">
      <c r="A135" s="14"/>
      <c r="B135" s="253"/>
      <c r="C135" s="254"/>
      <c r="D135" s="244" t="s">
        <v>223</v>
      </c>
      <c r="E135" s="255" t="s">
        <v>1</v>
      </c>
      <c r="F135" s="256" t="s">
        <v>531</v>
      </c>
      <c r="G135" s="254"/>
      <c r="H135" s="257">
        <v>16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3" t="s">
        <v>223</v>
      </c>
      <c r="AU135" s="263" t="s">
        <v>89</v>
      </c>
      <c r="AV135" s="14" t="s">
        <v>89</v>
      </c>
      <c r="AW135" s="14" t="s">
        <v>36</v>
      </c>
      <c r="AX135" s="14" t="s">
        <v>87</v>
      </c>
      <c r="AY135" s="263" t="s">
        <v>143</v>
      </c>
    </row>
    <row r="136" s="2" customFormat="1" ht="24.15" customHeight="1">
      <c r="A136" s="39"/>
      <c r="B136" s="40"/>
      <c r="C136" s="219" t="s">
        <v>167</v>
      </c>
      <c r="D136" s="219" t="s">
        <v>146</v>
      </c>
      <c r="E136" s="220" t="s">
        <v>280</v>
      </c>
      <c r="F136" s="221" t="s">
        <v>281</v>
      </c>
      <c r="G136" s="222" t="s">
        <v>268</v>
      </c>
      <c r="H136" s="223">
        <v>8</v>
      </c>
      <c r="I136" s="224"/>
      <c r="J136" s="225">
        <f>ROUND(I136*H136,2)</f>
        <v>0</v>
      </c>
      <c r="K136" s="221" t="s">
        <v>150</v>
      </c>
      <c r="L136" s="45"/>
      <c r="M136" s="226" t="s">
        <v>1</v>
      </c>
      <c r="N136" s="227" t="s">
        <v>44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160</v>
      </c>
      <c r="AT136" s="230" t="s">
        <v>146</v>
      </c>
      <c r="AU136" s="230" t="s">
        <v>89</v>
      </c>
      <c r="AY136" s="18" t="s">
        <v>143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87</v>
      </c>
      <c r="BK136" s="231">
        <f>ROUND(I136*H136,2)</f>
        <v>0</v>
      </c>
      <c r="BL136" s="18" t="s">
        <v>160</v>
      </c>
      <c r="BM136" s="230" t="s">
        <v>282</v>
      </c>
    </row>
    <row r="137" s="13" customFormat="1">
      <c r="A137" s="13"/>
      <c r="B137" s="242"/>
      <c r="C137" s="243"/>
      <c r="D137" s="244" t="s">
        <v>223</v>
      </c>
      <c r="E137" s="245" t="s">
        <v>1</v>
      </c>
      <c r="F137" s="246" t="s">
        <v>283</v>
      </c>
      <c r="G137" s="243"/>
      <c r="H137" s="245" t="s">
        <v>1</v>
      </c>
      <c r="I137" s="247"/>
      <c r="J137" s="243"/>
      <c r="K137" s="243"/>
      <c r="L137" s="248"/>
      <c r="M137" s="249"/>
      <c r="N137" s="250"/>
      <c r="O137" s="250"/>
      <c r="P137" s="250"/>
      <c r="Q137" s="250"/>
      <c r="R137" s="250"/>
      <c r="S137" s="250"/>
      <c r="T137" s="25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2" t="s">
        <v>223</v>
      </c>
      <c r="AU137" s="252" t="s">
        <v>89</v>
      </c>
      <c r="AV137" s="13" t="s">
        <v>87</v>
      </c>
      <c r="AW137" s="13" t="s">
        <v>36</v>
      </c>
      <c r="AX137" s="13" t="s">
        <v>79</v>
      </c>
      <c r="AY137" s="252" t="s">
        <v>143</v>
      </c>
    </row>
    <row r="138" s="14" customFormat="1">
      <c r="A138" s="14"/>
      <c r="B138" s="253"/>
      <c r="C138" s="254"/>
      <c r="D138" s="244" t="s">
        <v>223</v>
      </c>
      <c r="E138" s="255" t="s">
        <v>1</v>
      </c>
      <c r="F138" s="256" t="s">
        <v>533</v>
      </c>
      <c r="G138" s="254"/>
      <c r="H138" s="257">
        <v>8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3" t="s">
        <v>223</v>
      </c>
      <c r="AU138" s="263" t="s">
        <v>89</v>
      </c>
      <c r="AV138" s="14" t="s">
        <v>89</v>
      </c>
      <c r="AW138" s="14" t="s">
        <v>36</v>
      </c>
      <c r="AX138" s="14" t="s">
        <v>87</v>
      </c>
      <c r="AY138" s="263" t="s">
        <v>143</v>
      </c>
    </row>
    <row r="139" s="2" customFormat="1" ht="24.15" customHeight="1">
      <c r="A139" s="39"/>
      <c r="B139" s="40"/>
      <c r="C139" s="219" t="s">
        <v>171</v>
      </c>
      <c r="D139" s="219" t="s">
        <v>146</v>
      </c>
      <c r="E139" s="220" t="s">
        <v>285</v>
      </c>
      <c r="F139" s="221" t="s">
        <v>286</v>
      </c>
      <c r="G139" s="222" t="s">
        <v>268</v>
      </c>
      <c r="H139" s="223">
        <v>4</v>
      </c>
      <c r="I139" s="224"/>
      <c r="J139" s="225">
        <f>ROUND(I139*H139,2)</f>
        <v>0</v>
      </c>
      <c r="K139" s="221" t="s">
        <v>150</v>
      </c>
      <c r="L139" s="45"/>
      <c r="M139" s="226" t="s">
        <v>1</v>
      </c>
      <c r="N139" s="227" t="s">
        <v>44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160</v>
      </c>
      <c r="AT139" s="230" t="s">
        <v>146</v>
      </c>
      <c r="AU139" s="230" t="s">
        <v>89</v>
      </c>
      <c r="AY139" s="18" t="s">
        <v>143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87</v>
      </c>
      <c r="BK139" s="231">
        <f>ROUND(I139*H139,2)</f>
        <v>0</v>
      </c>
      <c r="BL139" s="18" t="s">
        <v>160</v>
      </c>
      <c r="BM139" s="230" t="s">
        <v>287</v>
      </c>
    </row>
    <row r="140" s="14" customFormat="1">
      <c r="A140" s="14"/>
      <c r="B140" s="253"/>
      <c r="C140" s="254"/>
      <c r="D140" s="244" t="s">
        <v>223</v>
      </c>
      <c r="E140" s="255" t="s">
        <v>1</v>
      </c>
      <c r="F140" s="256" t="s">
        <v>288</v>
      </c>
      <c r="G140" s="254"/>
      <c r="H140" s="257">
        <v>4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3" t="s">
        <v>223</v>
      </c>
      <c r="AU140" s="263" t="s">
        <v>89</v>
      </c>
      <c r="AV140" s="14" t="s">
        <v>89</v>
      </c>
      <c r="AW140" s="14" t="s">
        <v>36</v>
      </c>
      <c r="AX140" s="14" t="s">
        <v>87</v>
      </c>
      <c r="AY140" s="263" t="s">
        <v>143</v>
      </c>
    </row>
    <row r="141" s="2" customFormat="1" ht="24.15" customHeight="1">
      <c r="A141" s="39"/>
      <c r="B141" s="40"/>
      <c r="C141" s="219" t="s">
        <v>177</v>
      </c>
      <c r="D141" s="219" t="s">
        <v>146</v>
      </c>
      <c r="E141" s="220" t="s">
        <v>289</v>
      </c>
      <c r="F141" s="221" t="s">
        <v>290</v>
      </c>
      <c r="G141" s="222" t="s">
        <v>268</v>
      </c>
      <c r="H141" s="223">
        <v>25.219999999999999</v>
      </c>
      <c r="I141" s="224"/>
      <c r="J141" s="225">
        <f>ROUND(I141*H141,2)</f>
        <v>0</v>
      </c>
      <c r="K141" s="221" t="s">
        <v>150</v>
      </c>
      <c r="L141" s="45"/>
      <c r="M141" s="226" t="s">
        <v>1</v>
      </c>
      <c r="N141" s="227" t="s">
        <v>44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160</v>
      </c>
      <c r="AT141" s="230" t="s">
        <v>146</v>
      </c>
      <c r="AU141" s="230" t="s">
        <v>89</v>
      </c>
      <c r="AY141" s="18" t="s">
        <v>143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87</v>
      </c>
      <c r="BK141" s="231">
        <f>ROUND(I141*H141,2)</f>
        <v>0</v>
      </c>
      <c r="BL141" s="18" t="s">
        <v>160</v>
      </c>
      <c r="BM141" s="230" t="s">
        <v>399</v>
      </c>
    </row>
    <row r="142" s="13" customFormat="1">
      <c r="A142" s="13"/>
      <c r="B142" s="242"/>
      <c r="C142" s="243"/>
      <c r="D142" s="244" t="s">
        <v>223</v>
      </c>
      <c r="E142" s="245" t="s">
        <v>1</v>
      </c>
      <c r="F142" s="246" t="s">
        <v>292</v>
      </c>
      <c r="G142" s="243"/>
      <c r="H142" s="245" t="s">
        <v>1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223</v>
      </c>
      <c r="AU142" s="252" t="s">
        <v>89</v>
      </c>
      <c r="AV142" s="13" t="s">
        <v>87</v>
      </c>
      <c r="AW142" s="13" t="s">
        <v>36</v>
      </c>
      <c r="AX142" s="13" t="s">
        <v>79</v>
      </c>
      <c r="AY142" s="252" t="s">
        <v>143</v>
      </c>
    </row>
    <row r="143" s="14" customFormat="1">
      <c r="A143" s="14"/>
      <c r="B143" s="253"/>
      <c r="C143" s="254"/>
      <c r="D143" s="244" t="s">
        <v>223</v>
      </c>
      <c r="E143" s="255" t="s">
        <v>1</v>
      </c>
      <c r="F143" s="256" t="s">
        <v>534</v>
      </c>
      <c r="G143" s="254"/>
      <c r="H143" s="257">
        <v>10.24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3" t="s">
        <v>223</v>
      </c>
      <c r="AU143" s="263" t="s">
        <v>89</v>
      </c>
      <c r="AV143" s="14" t="s">
        <v>89</v>
      </c>
      <c r="AW143" s="14" t="s">
        <v>36</v>
      </c>
      <c r="AX143" s="14" t="s">
        <v>79</v>
      </c>
      <c r="AY143" s="263" t="s">
        <v>143</v>
      </c>
    </row>
    <row r="144" s="13" customFormat="1">
      <c r="A144" s="13"/>
      <c r="B144" s="242"/>
      <c r="C144" s="243"/>
      <c r="D144" s="244" t="s">
        <v>223</v>
      </c>
      <c r="E144" s="245" t="s">
        <v>1</v>
      </c>
      <c r="F144" s="246" t="s">
        <v>404</v>
      </c>
      <c r="G144" s="243"/>
      <c r="H144" s="245" t="s">
        <v>1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223</v>
      </c>
      <c r="AU144" s="252" t="s">
        <v>89</v>
      </c>
      <c r="AV144" s="13" t="s">
        <v>87</v>
      </c>
      <c r="AW144" s="13" t="s">
        <v>36</v>
      </c>
      <c r="AX144" s="13" t="s">
        <v>79</v>
      </c>
      <c r="AY144" s="252" t="s">
        <v>143</v>
      </c>
    </row>
    <row r="145" s="14" customFormat="1">
      <c r="A145" s="14"/>
      <c r="B145" s="253"/>
      <c r="C145" s="254"/>
      <c r="D145" s="244" t="s">
        <v>223</v>
      </c>
      <c r="E145" s="255" t="s">
        <v>1</v>
      </c>
      <c r="F145" s="256" t="s">
        <v>535</v>
      </c>
      <c r="G145" s="254"/>
      <c r="H145" s="257">
        <v>14.98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3" t="s">
        <v>223</v>
      </c>
      <c r="AU145" s="263" t="s">
        <v>89</v>
      </c>
      <c r="AV145" s="14" t="s">
        <v>89</v>
      </c>
      <c r="AW145" s="14" t="s">
        <v>36</v>
      </c>
      <c r="AX145" s="14" t="s">
        <v>79</v>
      </c>
      <c r="AY145" s="263" t="s">
        <v>143</v>
      </c>
    </row>
    <row r="146" s="15" customFormat="1">
      <c r="A146" s="15"/>
      <c r="B146" s="267"/>
      <c r="C146" s="268"/>
      <c r="D146" s="244" t="s">
        <v>223</v>
      </c>
      <c r="E146" s="269" t="s">
        <v>1</v>
      </c>
      <c r="F146" s="270" t="s">
        <v>309</v>
      </c>
      <c r="G146" s="268"/>
      <c r="H146" s="271">
        <v>25.219999999999999</v>
      </c>
      <c r="I146" s="272"/>
      <c r="J146" s="268"/>
      <c r="K146" s="268"/>
      <c r="L146" s="273"/>
      <c r="M146" s="274"/>
      <c r="N146" s="275"/>
      <c r="O146" s="275"/>
      <c r="P146" s="275"/>
      <c r="Q146" s="275"/>
      <c r="R146" s="275"/>
      <c r="S146" s="275"/>
      <c r="T146" s="276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77" t="s">
        <v>223</v>
      </c>
      <c r="AU146" s="277" t="s">
        <v>89</v>
      </c>
      <c r="AV146" s="15" t="s">
        <v>160</v>
      </c>
      <c r="AW146" s="15" t="s">
        <v>36</v>
      </c>
      <c r="AX146" s="15" t="s">
        <v>87</v>
      </c>
      <c r="AY146" s="277" t="s">
        <v>143</v>
      </c>
    </row>
    <row r="147" s="2" customFormat="1" ht="24.15" customHeight="1">
      <c r="A147" s="39"/>
      <c r="B147" s="40"/>
      <c r="C147" s="219" t="s">
        <v>183</v>
      </c>
      <c r="D147" s="219" t="s">
        <v>146</v>
      </c>
      <c r="E147" s="220" t="s">
        <v>294</v>
      </c>
      <c r="F147" s="221" t="s">
        <v>295</v>
      </c>
      <c r="G147" s="222" t="s">
        <v>268</v>
      </c>
      <c r="H147" s="223">
        <v>33.219999999999999</v>
      </c>
      <c r="I147" s="224"/>
      <c r="J147" s="225">
        <f>ROUND(I147*H147,2)</f>
        <v>0</v>
      </c>
      <c r="K147" s="221" t="s">
        <v>150</v>
      </c>
      <c r="L147" s="45"/>
      <c r="M147" s="226" t="s">
        <v>1</v>
      </c>
      <c r="N147" s="227" t="s">
        <v>44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160</v>
      </c>
      <c r="AT147" s="230" t="s">
        <v>146</v>
      </c>
      <c r="AU147" s="230" t="s">
        <v>89</v>
      </c>
      <c r="AY147" s="18" t="s">
        <v>143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87</v>
      </c>
      <c r="BK147" s="231">
        <f>ROUND(I147*H147,2)</f>
        <v>0</v>
      </c>
      <c r="BL147" s="18" t="s">
        <v>160</v>
      </c>
      <c r="BM147" s="230" t="s">
        <v>296</v>
      </c>
    </row>
    <row r="148" s="14" customFormat="1">
      <c r="A148" s="14"/>
      <c r="B148" s="253"/>
      <c r="C148" s="254"/>
      <c r="D148" s="244" t="s">
        <v>223</v>
      </c>
      <c r="E148" s="255" t="s">
        <v>1</v>
      </c>
      <c r="F148" s="256" t="s">
        <v>536</v>
      </c>
      <c r="G148" s="254"/>
      <c r="H148" s="257">
        <v>33.219999999999999</v>
      </c>
      <c r="I148" s="258"/>
      <c r="J148" s="254"/>
      <c r="K148" s="254"/>
      <c r="L148" s="259"/>
      <c r="M148" s="260"/>
      <c r="N148" s="261"/>
      <c r="O148" s="261"/>
      <c r="P148" s="261"/>
      <c r="Q148" s="261"/>
      <c r="R148" s="261"/>
      <c r="S148" s="261"/>
      <c r="T148" s="26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63" t="s">
        <v>223</v>
      </c>
      <c r="AU148" s="263" t="s">
        <v>89</v>
      </c>
      <c r="AV148" s="14" t="s">
        <v>89</v>
      </c>
      <c r="AW148" s="14" t="s">
        <v>36</v>
      </c>
      <c r="AX148" s="14" t="s">
        <v>87</v>
      </c>
      <c r="AY148" s="263" t="s">
        <v>143</v>
      </c>
    </row>
    <row r="149" s="2" customFormat="1" ht="24.15" customHeight="1">
      <c r="A149" s="39"/>
      <c r="B149" s="40"/>
      <c r="C149" s="219" t="s">
        <v>186</v>
      </c>
      <c r="D149" s="219" t="s">
        <v>146</v>
      </c>
      <c r="E149" s="220" t="s">
        <v>298</v>
      </c>
      <c r="F149" s="221" t="s">
        <v>299</v>
      </c>
      <c r="G149" s="222" t="s">
        <v>268</v>
      </c>
      <c r="H149" s="223">
        <v>33.219999999999999</v>
      </c>
      <c r="I149" s="224"/>
      <c r="J149" s="225">
        <f>ROUND(I149*H149,2)</f>
        <v>0</v>
      </c>
      <c r="K149" s="221" t="s">
        <v>150</v>
      </c>
      <c r="L149" s="45"/>
      <c r="M149" s="226" t="s">
        <v>1</v>
      </c>
      <c r="N149" s="227" t="s">
        <v>44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160</v>
      </c>
      <c r="AT149" s="230" t="s">
        <v>146</v>
      </c>
      <c r="AU149" s="230" t="s">
        <v>89</v>
      </c>
      <c r="AY149" s="18" t="s">
        <v>143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87</v>
      </c>
      <c r="BK149" s="231">
        <f>ROUND(I149*H149,2)</f>
        <v>0</v>
      </c>
      <c r="BL149" s="18" t="s">
        <v>160</v>
      </c>
      <c r="BM149" s="230" t="s">
        <v>300</v>
      </c>
    </row>
    <row r="150" s="2" customFormat="1" ht="14.4" customHeight="1">
      <c r="A150" s="39"/>
      <c r="B150" s="40"/>
      <c r="C150" s="219" t="s">
        <v>190</v>
      </c>
      <c r="D150" s="219" t="s">
        <v>146</v>
      </c>
      <c r="E150" s="220" t="s">
        <v>301</v>
      </c>
      <c r="F150" s="221" t="s">
        <v>302</v>
      </c>
      <c r="G150" s="222" t="s">
        <v>268</v>
      </c>
      <c r="H150" s="223">
        <v>33.219999999999999</v>
      </c>
      <c r="I150" s="224"/>
      <c r="J150" s="225">
        <f>ROUND(I150*H150,2)</f>
        <v>0</v>
      </c>
      <c r="K150" s="221" t="s">
        <v>150</v>
      </c>
      <c r="L150" s="45"/>
      <c r="M150" s="226" t="s">
        <v>1</v>
      </c>
      <c r="N150" s="227" t="s">
        <v>44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160</v>
      </c>
      <c r="AT150" s="230" t="s">
        <v>146</v>
      </c>
      <c r="AU150" s="230" t="s">
        <v>89</v>
      </c>
      <c r="AY150" s="18" t="s">
        <v>143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87</v>
      </c>
      <c r="BK150" s="231">
        <f>ROUND(I150*H150,2)</f>
        <v>0</v>
      </c>
      <c r="BL150" s="18" t="s">
        <v>160</v>
      </c>
      <c r="BM150" s="230" t="s">
        <v>303</v>
      </c>
    </row>
    <row r="151" s="2" customFormat="1" ht="24.15" customHeight="1">
      <c r="A151" s="39"/>
      <c r="B151" s="40"/>
      <c r="C151" s="219" t="s">
        <v>194</v>
      </c>
      <c r="D151" s="219" t="s">
        <v>146</v>
      </c>
      <c r="E151" s="220" t="s">
        <v>304</v>
      </c>
      <c r="F151" s="221" t="s">
        <v>305</v>
      </c>
      <c r="G151" s="222" t="s">
        <v>268</v>
      </c>
      <c r="H151" s="223">
        <v>5.4720000000000004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44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1.8200000000000001</v>
      </c>
      <c r="T151" s="229">
        <f>S151*H151</f>
        <v>9.9590400000000017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160</v>
      </c>
      <c r="AT151" s="230" t="s">
        <v>146</v>
      </c>
      <c r="AU151" s="230" t="s">
        <v>89</v>
      </c>
      <c r="AY151" s="18" t="s">
        <v>143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87</v>
      </c>
      <c r="BK151" s="231">
        <f>ROUND(I151*H151,2)</f>
        <v>0</v>
      </c>
      <c r="BL151" s="18" t="s">
        <v>160</v>
      </c>
      <c r="BM151" s="230" t="s">
        <v>537</v>
      </c>
    </row>
    <row r="152" s="13" customFormat="1">
      <c r="A152" s="13"/>
      <c r="B152" s="242"/>
      <c r="C152" s="243"/>
      <c r="D152" s="244" t="s">
        <v>223</v>
      </c>
      <c r="E152" s="245" t="s">
        <v>1</v>
      </c>
      <c r="F152" s="246" t="s">
        <v>292</v>
      </c>
      <c r="G152" s="243"/>
      <c r="H152" s="245" t="s">
        <v>1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223</v>
      </c>
      <c r="AU152" s="252" t="s">
        <v>89</v>
      </c>
      <c r="AV152" s="13" t="s">
        <v>87</v>
      </c>
      <c r="AW152" s="13" t="s">
        <v>36</v>
      </c>
      <c r="AX152" s="13" t="s">
        <v>79</v>
      </c>
      <c r="AY152" s="252" t="s">
        <v>143</v>
      </c>
    </row>
    <row r="153" s="14" customFormat="1">
      <c r="A153" s="14"/>
      <c r="B153" s="253"/>
      <c r="C153" s="254"/>
      <c r="D153" s="244" t="s">
        <v>223</v>
      </c>
      <c r="E153" s="255" t="s">
        <v>1</v>
      </c>
      <c r="F153" s="256" t="s">
        <v>538</v>
      </c>
      <c r="G153" s="254"/>
      <c r="H153" s="257">
        <v>3.0720000000000001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3" t="s">
        <v>223</v>
      </c>
      <c r="AU153" s="263" t="s">
        <v>89</v>
      </c>
      <c r="AV153" s="14" t="s">
        <v>89</v>
      </c>
      <c r="AW153" s="14" t="s">
        <v>36</v>
      </c>
      <c r="AX153" s="14" t="s">
        <v>79</v>
      </c>
      <c r="AY153" s="263" t="s">
        <v>143</v>
      </c>
    </row>
    <row r="154" s="13" customFormat="1">
      <c r="A154" s="13"/>
      <c r="B154" s="242"/>
      <c r="C154" s="243"/>
      <c r="D154" s="244" t="s">
        <v>223</v>
      </c>
      <c r="E154" s="245" t="s">
        <v>1</v>
      </c>
      <c r="F154" s="246" t="s">
        <v>283</v>
      </c>
      <c r="G154" s="243"/>
      <c r="H154" s="245" t="s">
        <v>1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223</v>
      </c>
      <c r="AU154" s="252" t="s">
        <v>89</v>
      </c>
      <c r="AV154" s="13" t="s">
        <v>87</v>
      </c>
      <c r="AW154" s="13" t="s">
        <v>36</v>
      </c>
      <c r="AX154" s="13" t="s">
        <v>79</v>
      </c>
      <c r="AY154" s="252" t="s">
        <v>143</v>
      </c>
    </row>
    <row r="155" s="14" customFormat="1">
      <c r="A155" s="14"/>
      <c r="B155" s="253"/>
      <c r="C155" s="254"/>
      <c r="D155" s="244" t="s">
        <v>223</v>
      </c>
      <c r="E155" s="255" t="s">
        <v>1</v>
      </c>
      <c r="F155" s="256" t="s">
        <v>539</v>
      </c>
      <c r="G155" s="254"/>
      <c r="H155" s="257">
        <v>2.3999999999999999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3" t="s">
        <v>223</v>
      </c>
      <c r="AU155" s="263" t="s">
        <v>89</v>
      </c>
      <c r="AV155" s="14" t="s">
        <v>89</v>
      </c>
      <c r="AW155" s="14" t="s">
        <v>36</v>
      </c>
      <c r="AX155" s="14" t="s">
        <v>79</v>
      </c>
      <c r="AY155" s="263" t="s">
        <v>143</v>
      </c>
    </row>
    <row r="156" s="15" customFormat="1">
      <c r="A156" s="15"/>
      <c r="B156" s="267"/>
      <c r="C156" s="268"/>
      <c r="D156" s="244" t="s">
        <v>223</v>
      </c>
      <c r="E156" s="269" t="s">
        <v>1</v>
      </c>
      <c r="F156" s="270" t="s">
        <v>309</v>
      </c>
      <c r="G156" s="268"/>
      <c r="H156" s="271">
        <v>5.4719999999999995</v>
      </c>
      <c r="I156" s="272"/>
      <c r="J156" s="268"/>
      <c r="K156" s="268"/>
      <c r="L156" s="273"/>
      <c r="M156" s="274"/>
      <c r="N156" s="275"/>
      <c r="O156" s="275"/>
      <c r="P156" s="275"/>
      <c r="Q156" s="275"/>
      <c r="R156" s="275"/>
      <c r="S156" s="275"/>
      <c r="T156" s="27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7" t="s">
        <v>223</v>
      </c>
      <c r="AU156" s="277" t="s">
        <v>89</v>
      </c>
      <c r="AV156" s="15" t="s">
        <v>160</v>
      </c>
      <c r="AW156" s="15" t="s">
        <v>36</v>
      </c>
      <c r="AX156" s="15" t="s">
        <v>87</v>
      </c>
      <c r="AY156" s="277" t="s">
        <v>143</v>
      </c>
    </row>
    <row r="157" s="2" customFormat="1" ht="24.15" customHeight="1">
      <c r="A157" s="39"/>
      <c r="B157" s="40"/>
      <c r="C157" s="219" t="s">
        <v>198</v>
      </c>
      <c r="D157" s="219" t="s">
        <v>146</v>
      </c>
      <c r="E157" s="220" t="s">
        <v>314</v>
      </c>
      <c r="F157" s="221" t="s">
        <v>315</v>
      </c>
      <c r="G157" s="222" t="s">
        <v>268</v>
      </c>
      <c r="H157" s="223">
        <v>1.6000000000000001</v>
      </c>
      <c r="I157" s="224"/>
      <c r="J157" s="225">
        <f>ROUND(I157*H157,2)</f>
        <v>0</v>
      </c>
      <c r="K157" s="221" t="s">
        <v>150</v>
      </c>
      <c r="L157" s="45"/>
      <c r="M157" s="226" t="s">
        <v>1</v>
      </c>
      <c r="N157" s="227" t="s">
        <v>44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160</v>
      </c>
      <c r="AT157" s="230" t="s">
        <v>146</v>
      </c>
      <c r="AU157" s="230" t="s">
        <v>89</v>
      </c>
      <c r="AY157" s="18" t="s">
        <v>143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87</v>
      </c>
      <c r="BK157" s="231">
        <f>ROUND(I157*H157,2)</f>
        <v>0</v>
      </c>
      <c r="BL157" s="18" t="s">
        <v>160</v>
      </c>
      <c r="BM157" s="230" t="s">
        <v>316</v>
      </c>
    </row>
    <row r="158" s="14" customFormat="1">
      <c r="A158" s="14"/>
      <c r="B158" s="253"/>
      <c r="C158" s="254"/>
      <c r="D158" s="244" t="s">
        <v>223</v>
      </c>
      <c r="E158" s="255" t="s">
        <v>1</v>
      </c>
      <c r="F158" s="256" t="s">
        <v>540</v>
      </c>
      <c r="G158" s="254"/>
      <c r="H158" s="257">
        <v>1.6000000000000001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223</v>
      </c>
      <c r="AU158" s="263" t="s">
        <v>89</v>
      </c>
      <c r="AV158" s="14" t="s">
        <v>89</v>
      </c>
      <c r="AW158" s="14" t="s">
        <v>36</v>
      </c>
      <c r="AX158" s="14" t="s">
        <v>87</v>
      </c>
      <c r="AY158" s="263" t="s">
        <v>143</v>
      </c>
    </row>
    <row r="159" s="2" customFormat="1" ht="24.15" customHeight="1">
      <c r="A159" s="39"/>
      <c r="B159" s="40"/>
      <c r="C159" s="219" t="s">
        <v>204</v>
      </c>
      <c r="D159" s="219" t="s">
        <v>146</v>
      </c>
      <c r="E159" s="220" t="s">
        <v>319</v>
      </c>
      <c r="F159" s="221" t="s">
        <v>320</v>
      </c>
      <c r="G159" s="222" t="s">
        <v>273</v>
      </c>
      <c r="H159" s="223">
        <v>8</v>
      </c>
      <c r="I159" s="224"/>
      <c r="J159" s="225">
        <f>ROUND(I159*H159,2)</f>
        <v>0</v>
      </c>
      <c r="K159" s="221" t="s">
        <v>150</v>
      </c>
      <c r="L159" s="45"/>
      <c r="M159" s="226" t="s">
        <v>1</v>
      </c>
      <c r="N159" s="227" t="s">
        <v>44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160</v>
      </c>
      <c r="AT159" s="230" t="s">
        <v>146</v>
      </c>
      <c r="AU159" s="230" t="s">
        <v>89</v>
      </c>
      <c r="AY159" s="18" t="s">
        <v>143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87</v>
      </c>
      <c r="BK159" s="231">
        <f>ROUND(I159*H159,2)</f>
        <v>0</v>
      </c>
      <c r="BL159" s="18" t="s">
        <v>160</v>
      </c>
      <c r="BM159" s="230" t="s">
        <v>541</v>
      </c>
    </row>
    <row r="160" s="14" customFormat="1">
      <c r="A160" s="14"/>
      <c r="B160" s="253"/>
      <c r="C160" s="254"/>
      <c r="D160" s="244" t="s">
        <v>223</v>
      </c>
      <c r="E160" s="255" t="s">
        <v>1</v>
      </c>
      <c r="F160" s="256" t="s">
        <v>542</v>
      </c>
      <c r="G160" s="254"/>
      <c r="H160" s="257">
        <v>8</v>
      </c>
      <c r="I160" s="258"/>
      <c r="J160" s="254"/>
      <c r="K160" s="254"/>
      <c r="L160" s="259"/>
      <c r="M160" s="260"/>
      <c r="N160" s="261"/>
      <c r="O160" s="261"/>
      <c r="P160" s="261"/>
      <c r="Q160" s="261"/>
      <c r="R160" s="261"/>
      <c r="S160" s="261"/>
      <c r="T160" s="26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3" t="s">
        <v>223</v>
      </c>
      <c r="AU160" s="263" t="s">
        <v>89</v>
      </c>
      <c r="AV160" s="14" t="s">
        <v>89</v>
      </c>
      <c r="AW160" s="14" t="s">
        <v>36</v>
      </c>
      <c r="AX160" s="14" t="s">
        <v>87</v>
      </c>
      <c r="AY160" s="263" t="s">
        <v>143</v>
      </c>
    </row>
    <row r="161" s="2" customFormat="1" ht="24.15" customHeight="1">
      <c r="A161" s="39"/>
      <c r="B161" s="40"/>
      <c r="C161" s="219" t="s">
        <v>8</v>
      </c>
      <c r="D161" s="219" t="s">
        <v>146</v>
      </c>
      <c r="E161" s="220" t="s">
        <v>322</v>
      </c>
      <c r="F161" s="221" t="s">
        <v>323</v>
      </c>
      <c r="G161" s="222" t="s">
        <v>273</v>
      </c>
      <c r="H161" s="223">
        <v>8</v>
      </c>
      <c r="I161" s="224"/>
      <c r="J161" s="225">
        <f>ROUND(I161*H161,2)</f>
        <v>0</v>
      </c>
      <c r="K161" s="221" t="s">
        <v>150</v>
      </c>
      <c r="L161" s="45"/>
      <c r="M161" s="226" t="s">
        <v>1</v>
      </c>
      <c r="N161" s="227" t="s">
        <v>44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160</v>
      </c>
      <c r="AT161" s="230" t="s">
        <v>146</v>
      </c>
      <c r="AU161" s="230" t="s">
        <v>89</v>
      </c>
      <c r="AY161" s="18" t="s">
        <v>143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87</v>
      </c>
      <c r="BK161" s="231">
        <f>ROUND(I161*H161,2)</f>
        <v>0</v>
      </c>
      <c r="BL161" s="18" t="s">
        <v>160</v>
      </c>
      <c r="BM161" s="230" t="s">
        <v>543</v>
      </c>
    </row>
    <row r="162" s="2" customFormat="1" ht="14.4" customHeight="1">
      <c r="A162" s="39"/>
      <c r="B162" s="40"/>
      <c r="C162" s="232" t="s">
        <v>213</v>
      </c>
      <c r="D162" s="232" t="s">
        <v>218</v>
      </c>
      <c r="E162" s="233" t="s">
        <v>325</v>
      </c>
      <c r="F162" s="234" t="s">
        <v>326</v>
      </c>
      <c r="G162" s="235" t="s">
        <v>327</v>
      </c>
      <c r="H162" s="236">
        <v>0.16</v>
      </c>
      <c r="I162" s="237"/>
      <c r="J162" s="238">
        <f>ROUND(I162*H162,2)</f>
        <v>0</v>
      </c>
      <c r="K162" s="234" t="s">
        <v>150</v>
      </c>
      <c r="L162" s="239"/>
      <c r="M162" s="240" t="s">
        <v>1</v>
      </c>
      <c r="N162" s="241" t="s">
        <v>44</v>
      </c>
      <c r="O162" s="92"/>
      <c r="P162" s="228">
        <f>O162*H162</f>
        <v>0</v>
      </c>
      <c r="Q162" s="228">
        <v>0.001</v>
      </c>
      <c r="R162" s="228">
        <f>Q162*H162</f>
        <v>0.00016000000000000001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177</v>
      </c>
      <c r="AT162" s="230" t="s">
        <v>218</v>
      </c>
      <c r="AU162" s="230" t="s">
        <v>89</v>
      </c>
      <c r="AY162" s="18" t="s">
        <v>143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87</v>
      </c>
      <c r="BK162" s="231">
        <f>ROUND(I162*H162,2)</f>
        <v>0</v>
      </c>
      <c r="BL162" s="18" t="s">
        <v>160</v>
      </c>
      <c r="BM162" s="230" t="s">
        <v>544</v>
      </c>
    </row>
    <row r="163" s="14" customFormat="1">
      <c r="A163" s="14"/>
      <c r="B163" s="253"/>
      <c r="C163" s="254"/>
      <c r="D163" s="244" t="s">
        <v>223</v>
      </c>
      <c r="E163" s="254"/>
      <c r="F163" s="256" t="s">
        <v>329</v>
      </c>
      <c r="G163" s="254"/>
      <c r="H163" s="257">
        <v>0.16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223</v>
      </c>
      <c r="AU163" s="263" t="s">
        <v>89</v>
      </c>
      <c r="AV163" s="14" t="s">
        <v>89</v>
      </c>
      <c r="AW163" s="14" t="s">
        <v>4</v>
      </c>
      <c r="AX163" s="14" t="s">
        <v>87</v>
      </c>
      <c r="AY163" s="263" t="s">
        <v>143</v>
      </c>
    </row>
    <row r="164" s="12" customFormat="1" ht="22.8" customHeight="1">
      <c r="A164" s="12"/>
      <c r="B164" s="203"/>
      <c r="C164" s="204"/>
      <c r="D164" s="205" t="s">
        <v>78</v>
      </c>
      <c r="E164" s="217" t="s">
        <v>89</v>
      </c>
      <c r="F164" s="217" t="s">
        <v>330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SUM(P165:P166)</f>
        <v>0</v>
      </c>
      <c r="Q164" s="211"/>
      <c r="R164" s="212">
        <f>SUM(R165:R166)</f>
        <v>3.4560000000000004</v>
      </c>
      <c r="S164" s="211"/>
      <c r="T164" s="213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87</v>
      </c>
      <c r="AT164" s="215" t="s">
        <v>78</v>
      </c>
      <c r="AU164" s="215" t="s">
        <v>87</v>
      </c>
      <c r="AY164" s="214" t="s">
        <v>143</v>
      </c>
      <c r="BK164" s="216">
        <f>SUM(BK165:BK166)</f>
        <v>0</v>
      </c>
    </row>
    <row r="165" s="2" customFormat="1" ht="24.15" customHeight="1">
      <c r="A165" s="39"/>
      <c r="B165" s="40"/>
      <c r="C165" s="219" t="s">
        <v>217</v>
      </c>
      <c r="D165" s="219" t="s">
        <v>146</v>
      </c>
      <c r="E165" s="220" t="s">
        <v>331</v>
      </c>
      <c r="F165" s="221" t="s">
        <v>332</v>
      </c>
      <c r="G165" s="222" t="s">
        <v>268</v>
      </c>
      <c r="H165" s="223">
        <v>1.6000000000000001</v>
      </c>
      <c r="I165" s="224"/>
      <c r="J165" s="225">
        <f>ROUND(I165*H165,2)</f>
        <v>0</v>
      </c>
      <c r="K165" s="221" t="s">
        <v>150</v>
      </c>
      <c r="L165" s="45"/>
      <c r="M165" s="226" t="s">
        <v>1</v>
      </c>
      <c r="N165" s="227" t="s">
        <v>44</v>
      </c>
      <c r="O165" s="92"/>
      <c r="P165" s="228">
        <f>O165*H165</f>
        <v>0</v>
      </c>
      <c r="Q165" s="228">
        <v>2.1600000000000001</v>
      </c>
      <c r="R165" s="228">
        <f>Q165*H165</f>
        <v>3.4560000000000004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160</v>
      </c>
      <c r="AT165" s="230" t="s">
        <v>146</v>
      </c>
      <c r="AU165" s="230" t="s">
        <v>89</v>
      </c>
      <c r="AY165" s="18" t="s">
        <v>143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87</v>
      </c>
      <c r="BK165" s="231">
        <f>ROUND(I165*H165,2)</f>
        <v>0</v>
      </c>
      <c r="BL165" s="18" t="s">
        <v>160</v>
      </c>
      <c r="BM165" s="230" t="s">
        <v>545</v>
      </c>
    </row>
    <row r="166" s="14" customFormat="1">
      <c r="A166" s="14"/>
      <c r="B166" s="253"/>
      <c r="C166" s="254"/>
      <c r="D166" s="244" t="s">
        <v>223</v>
      </c>
      <c r="E166" s="255" t="s">
        <v>1</v>
      </c>
      <c r="F166" s="256" t="s">
        <v>546</v>
      </c>
      <c r="G166" s="254"/>
      <c r="H166" s="257">
        <v>1.6000000000000001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3" t="s">
        <v>223</v>
      </c>
      <c r="AU166" s="263" t="s">
        <v>89</v>
      </c>
      <c r="AV166" s="14" t="s">
        <v>89</v>
      </c>
      <c r="AW166" s="14" t="s">
        <v>36</v>
      </c>
      <c r="AX166" s="14" t="s">
        <v>87</v>
      </c>
      <c r="AY166" s="263" t="s">
        <v>143</v>
      </c>
    </row>
    <row r="167" s="12" customFormat="1" ht="22.8" customHeight="1">
      <c r="A167" s="12"/>
      <c r="B167" s="203"/>
      <c r="C167" s="204"/>
      <c r="D167" s="205" t="s">
        <v>78</v>
      </c>
      <c r="E167" s="217" t="s">
        <v>160</v>
      </c>
      <c r="F167" s="217" t="s">
        <v>336</v>
      </c>
      <c r="G167" s="204"/>
      <c r="H167" s="204"/>
      <c r="I167" s="207"/>
      <c r="J167" s="218">
        <f>BK167</f>
        <v>0</v>
      </c>
      <c r="K167" s="204"/>
      <c r="L167" s="209"/>
      <c r="M167" s="210"/>
      <c r="N167" s="211"/>
      <c r="O167" s="211"/>
      <c r="P167" s="212">
        <f>SUM(P168:P179)</f>
        <v>0</v>
      </c>
      <c r="Q167" s="211"/>
      <c r="R167" s="212">
        <f>SUM(R168:R179)</f>
        <v>88.511552640000005</v>
      </c>
      <c r="S167" s="211"/>
      <c r="T167" s="213">
        <f>SUM(T168:T179)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4" t="s">
        <v>87</v>
      </c>
      <c r="AT167" s="215" t="s">
        <v>78</v>
      </c>
      <c r="AU167" s="215" t="s">
        <v>87</v>
      </c>
      <c r="AY167" s="214" t="s">
        <v>143</v>
      </c>
      <c r="BK167" s="216">
        <f>SUM(BK168:BK179)</f>
        <v>0</v>
      </c>
    </row>
    <row r="168" s="2" customFormat="1" ht="24.15" customHeight="1">
      <c r="A168" s="39"/>
      <c r="B168" s="40"/>
      <c r="C168" s="219" t="s">
        <v>238</v>
      </c>
      <c r="D168" s="219" t="s">
        <v>146</v>
      </c>
      <c r="E168" s="220" t="s">
        <v>337</v>
      </c>
      <c r="F168" s="221" t="s">
        <v>338</v>
      </c>
      <c r="G168" s="222" t="s">
        <v>268</v>
      </c>
      <c r="H168" s="223">
        <v>33.383000000000003</v>
      </c>
      <c r="I168" s="224"/>
      <c r="J168" s="225">
        <f>ROUND(I168*H168,2)</f>
        <v>0</v>
      </c>
      <c r="K168" s="221" t="s">
        <v>150</v>
      </c>
      <c r="L168" s="45"/>
      <c r="M168" s="226" t="s">
        <v>1</v>
      </c>
      <c r="N168" s="227" t="s">
        <v>44</v>
      </c>
      <c r="O168" s="92"/>
      <c r="P168" s="228">
        <f>O168*H168</f>
        <v>0</v>
      </c>
      <c r="Q168" s="228">
        <v>2.13408</v>
      </c>
      <c r="R168" s="228">
        <f>Q168*H168</f>
        <v>71.241992640000007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160</v>
      </c>
      <c r="AT168" s="230" t="s">
        <v>146</v>
      </c>
      <c r="AU168" s="230" t="s">
        <v>89</v>
      </c>
      <c r="AY168" s="18" t="s">
        <v>143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87</v>
      </c>
      <c r="BK168" s="231">
        <f>ROUND(I168*H168,2)</f>
        <v>0</v>
      </c>
      <c r="BL168" s="18" t="s">
        <v>160</v>
      </c>
      <c r="BM168" s="230" t="s">
        <v>339</v>
      </c>
    </row>
    <row r="169" s="13" customFormat="1">
      <c r="A169" s="13"/>
      <c r="B169" s="242"/>
      <c r="C169" s="243"/>
      <c r="D169" s="244" t="s">
        <v>223</v>
      </c>
      <c r="E169" s="245" t="s">
        <v>1</v>
      </c>
      <c r="F169" s="246" t="s">
        <v>404</v>
      </c>
      <c r="G169" s="243"/>
      <c r="H169" s="245" t="s">
        <v>1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2" t="s">
        <v>223</v>
      </c>
      <c r="AU169" s="252" t="s">
        <v>89</v>
      </c>
      <c r="AV169" s="13" t="s">
        <v>87</v>
      </c>
      <c r="AW169" s="13" t="s">
        <v>36</v>
      </c>
      <c r="AX169" s="13" t="s">
        <v>79</v>
      </c>
      <c r="AY169" s="252" t="s">
        <v>143</v>
      </c>
    </row>
    <row r="170" s="14" customFormat="1">
      <c r="A170" s="14"/>
      <c r="B170" s="253"/>
      <c r="C170" s="254"/>
      <c r="D170" s="244" t="s">
        <v>223</v>
      </c>
      <c r="E170" s="255" t="s">
        <v>1</v>
      </c>
      <c r="F170" s="256" t="s">
        <v>547</v>
      </c>
      <c r="G170" s="254"/>
      <c r="H170" s="257">
        <v>26.215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3" t="s">
        <v>223</v>
      </c>
      <c r="AU170" s="263" t="s">
        <v>89</v>
      </c>
      <c r="AV170" s="14" t="s">
        <v>89</v>
      </c>
      <c r="AW170" s="14" t="s">
        <v>36</v>
      </c>
      <c r="AX170" s="14" t="s">
        <v>79</v>
      </c>
      <c r="AY170" s="263" t="s">
        <v>143</v>
      </c>
    </row>
    <row r="171" s="13" customFormat="1">
      <c r="A171" s="13"/>
      <c r="B171" s="242"/>
      <c r="C171" s="243"/>
      <c r="D171" s="244" t="s">
        <v>223</v>
      </c>
      <c r="E171" s="245" t="s">
        <v>1</v>
      </c>
      <c r="F171" s="246" t="s">
        <v>292</v>
      </c>
      <c r="G171" s="243"/>
      <c r="H171" s="245" t="s">
        <v>1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223</v>
      </c>
      <c r="AU171" s="252" t="s">
        <v>89</v>
      </c>
      <c r="AV171" s="13" t="s">
        <v>87</v>
      </c>
      <c r="AW171" s="13" t="s">
        <v>36</v>
      </c>
      <c r="AX171" s="13" t="s">
        <v>79</v>
      </c>
      <c r="AY171" s="252" t="s">
        <v>143</v>
      </c>
    </row>
    <row r="172" s="14" customFormat="1">
      <c r="A172" s="14"/>
      <c r="B172" s="253"/>
      <c r="C172" s="254"/>
      <c r="D172" s="244" t="s">
        <v>223</v>
      </c>
      <c r="E172" s="255" t="s">
        <v>1</v>
      </c>
      <c r="F172" s="256" t="s">
        <v>548</v>
      </c>
      <c r="G172" s="254"/>
      <c r="H172" s="257">
        <v>7.1680000000000001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3" t="s">
        <v>223</v>
      </c>
      <c r="AU172" s="263" t="s">
        <v>89</v>
      </c>
      <c r="AV172" s="14" t="s">
        <v>89</v>
      </c>
      <c r="AW172" s="14" t="s">
        <v>36</v>
      </c>
      <c r="AX172" s="14" t="s">
        <v>79</v>
      </c>
      <c r="AY172" s="263" t="s">
        <v>143</v>
      </c>
    </row>
    <row r="173" s="15" customFormat="1">
      <c r="A173" s="15"/>
      <c r="B173" s="267"/>
      <c r="C173" s="268"/>
      <c r="D173" s="244" t="s">
        <v>223</v>
      </c>
      <c r="E173" s="269" t="s">
        <v>1</v>
      </c>
      <c r="F173" s="270" t="s">
        <v>309</v>
      </c>
      <c r="G173" s="268"/>
      <c r="H173" s="271">
        <v>33.383000000000003</v>
      </c>
      <c r="I173" s="272"/>
      <c r="J173" s="268"/>
      <c r="K173" s="268"/>
      <c r="L173" s="273"/>
      <c r="M173" s="274"/>
      <c r="N173" s="275"/>
      <c r="O173" s="275"/>
      <c r="P173" s="275"/>
      <c r="Q173" s="275"/>
      <c r="R173" s="275"/>
      <c r="S173" s="275"/>
      <c r="T173" s="276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7" t="s">
        <v>223</v>
      </c>
      <c r="AU173" s="277" t="s">
        <v>89</v>
      </c>
      <c r="AV173" s="15" t="s">
        <v>160</v>
      </c>
      <c r="AW173" s="15" t="s">
        <v>36</v>
      </c>
      <c r="AX173" s="15" t="s">
        <v>87</v>
      </c>
      <c r="AY173" s="277" t="s">
        <v>143</v>
      </c>
    </row>
    <row r="174" s="2" customFormat="1" ht="24.15" customHeight="1">
      <c r="A174" s="39"/>
      <c r="B174" s="40"/>
      <c r="C174" s="219" t="s">
        <v>242</v>
      </c>
      <c r="D174" s="219" t="s">
        <v>146</v>
      </c>
      <c r="E174" s="220" t="s">
        <v>342</v>
      </c>
      <c r="F174" s="221" t="s">
        <v>343</v>
      </c>
      <c r="G174" s="222" t="s">
        <v>273</v>
      </c>
      <c r="H174" s="223">
        <v>33.383000000000003</v>
      </c>
      <c r="I174" s="224"/>
      <c r="J174" s="225">
        <f>ROUND(I174*H174,2)</f>
        <v>0</v>
      </c>
      <c r="K174" s="221" t="s">
        <v>150</v>
      </c>
      <c r="L174" s="45"/>
      <c r="M174" s="226" t="s">
        <v>1</v>
      </c>
      <c r="N174" s="227" t="s">
        <v>44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160</v>
      </c>
      <c r="AT174" s="230" t="s">
        <v>146</v>
      </c>
      <c r="AU174" s="230" t="s">
        <v>89</v>
      </c>
      <c r="AY174" s="18" t="s">
        <v>143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87</v>
      </c>
      <c r="BK174" s="231">
        <f>ROUND(I174*H174,2)</f>
        <v>0</v>
      </c>
      <c r="BL174" s="18" t="s">
        <v>160</v>
      </c>
      <c r="BM174" s="230" t="s">
        <v>344</v>
      </c>
    </row>
    <row r="175" s="2" customFormat="1" ht="24.15" customHeight="1">
      <c r="A175" s="39"/>
      <c r="B175" s="40"/>
      <c r="C175" s="219" t="s">
        <v>226</v>
      </c>
      <c r="D175" s="219" t="s">
        <v>146</v>
      </c>
      <c r="E175" s="220" t="s">
        <v>346</v>
      </c>
      <c r="F175" s="221" t="s">
        <v>347</v>
      </c>
      <c r="G175" s="222" t="s">
        <v>268</v>
      </c>
      <c r="H175" s="223">
        <v>5.5999999999999996</v>
      </c>
      <c r="I175" s="224"/>
      <c r="J175" s="225">
        <f>ROUND(I175*H175,2)</f>
        <v>0</v>
      </c>
      <c r="K175" s="221" t="s">
        <v>150</v>
      </c>
      <c r="L175" s="45"/>
      <c r="M175" s="226" t="s">
        <v>1</v>
      </c>
      <c r="N175" s="227" t="s">
        <v>44</v>
      </c>
      <c r="O175" s="92"/>
      <c r="P175" s="228">
        <f>O175*H175</f>
        <v>0</v>
      </c>
      <c r="Q175" s="228">
        <v>1.8480000000000001</v>
      </c>
      <c r="R175" s="228">
        <f>Q175*H175</f>
        <v>10.348800000000001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160</v>
      </c>
      <c r="AT175" s="230" t="s">
        <v>146</v>
      </c>
      <c r="AU175" s="230" t="s">
        <v>89</v>
      </c>
      <c r="AY175" s="18" t="s">
        <v>143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87</v>
      </c>
      <c r="BK175" s="231">
        <f>ROUND(I175*H175,2)</f>
        <v>0</v>
      </c>
      <c r="BL175" s="18" t="s">
        <v>160</v>
      </c>
      <c r="BM175" s="230" t="s">
        <v>348</v>
      </c>
    </row>
    <row r="176" s="13" customFormat="1">
      <c r="A176" s="13"/>
      <c r="B176" s="242"/>
      <c r="C176" s="243"/>
      <c r="D176" s="244" t="s">
        <v>223</v>
      </c>
      <c r="E176" s="245" t="s">
        <v>1</v>
      </c>
      <c r="F176" s="246" t="s">
        <v>283</v>
      </c>
      <c r="G176" s="243"/>
      <c r="H176" s="245" t="s">
        <v>1</v>
      </c>
      <c r="I176" s="247"/>
      <c r="J176" s="243"/>
      <c r="K176" s="243"/>
      <c r="L176" s="248"/>
      <c r="M176" s="249"/>
      <c r="N176" s="250"/>
      <c r="O176" s="250"/>
      <c r="P176" s="250"/>
      <c r="Q176" s="250"/>
      <c r="R176" s="250"/>
      <c r="S176" s="250"/>
      <c r="T176" s="25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52" t="s">
        <v>223</v>
      </c>
      <c r="AU176" s="252" t="s">
        <v>89</v>
      </c>
      <c r="AV176" s="13" t="s">
        <v>87</v>
      </c>
      <c r="AW176" s="13" t="s">
        <v>36</v>
      </c>
      <c r="AX176" s="13" t="s">
        <v>79</v>
      </c>
      <c r="AY176" s="252" t="s">
        <v>143</v>
      </c>
    </row>
    <row r="177" s="14" customFormat="1">
      <c r="A177" s="14"/>
      <c r="B177" s="253"/>
      <c r="C177" s="254"/>
      <c r="D177" s="244" t="s">
        <v>223</v>
      </c>
      <c r="E177" s="255" t="s">
        <v>1</v>
      </c>
      <c r="F177" s="256" t="s">
        <v>549</v>
      </c>
      <c r="G177" s="254"/>
      <c r="H177" s="257">
        <v>5.5999999999999996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3" t="s">
        <v>223</v>
      </c>
      <c r="AU177" s="263" t="s">
        <v>89</v>
      </c>
      <c r="AV177" s="14" t="s">
        <v>89</v>
      </c>
      <c r="AW177" s="14" t="s">
        <v>36</v>
      </c>
      <c r="AX177" s="14" t="s">
        <v>87</v>
      </c>
      <c r="AY177" s="263" t="s">
        <v>143</v>
      </c>
    </row>
    <row r="178" s="2" customFormat="1" ht="37.8" customHeight="1">
      <c r="A178" s="39"/>
      <c r="B178" s="40"/>
      <c r="C178" s="219" t="s">
        <v>7</v>
      </c>
      <c r="D178" s="219" t="s">
        <v>146</v>
      </c>
      <c r="E178" s="220" t="s">
        <v>439</v>
      </c>
      <c r="F178" s="221" t="s">
        <v>440</v>
      </c>
      <c r="G178" s="222" t="s">
        <v>268</v>
      </c>
      <c r="H178" s="223">
        <v>3.7450000000000001</v>
      </c>
      <c r="I178" s="224"/>
      <c r="J178" s="225">
        <f>ROUND(I178*H178,2)</f>
        <v>0</v>
      </c>
      <c r="K178" s="221" t="s">
        <v>150</v>
      </c>
      <c r="L178" s="45"/>
      <c r="M178" s="226" t="s">
        <v>1</v>
      </c>
      <c r="N178" s="227" t="s">
        <v>44</v>
      </c>
      <c r="O178" s="92"/>
      <c r="P178" s="228">
        <f>O178*H178</f>
        <v>0</v>
      </c>
      <c r="Q178" s="228">
        <v>1.8480000000000001</v>
      </c>
      <c r="R178" s="228">
        <f>Q178*H178</f>
        <v>6.9207600000000005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160</v>
      </c>
      <c r="AT178" s="230" t="s">
        <v>146</v>
      </c>
      <c r="AU178" s="230" t="s">
        <v>89</v>
      </c>
      <c r="AY178" s="18" t="s">
        <v>143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87</v>
      </c>
      <c r="BK178" s="231">
        <f>ROUND(I178*H178,2)</f>
        <v>0</v>
      </c>
      <c r="BL178" s="18" t="s">
        <v>160</v>
      </c>
      <c r="BM178" s="230" t="s">
        <v>550</v>
      </c>
    </row>
    <row r="179" s="14" customFormat="1">
      <c r="A179" s="14"/>
      <c r="B179" s="253"/>
      <c r="C179" s="254"/>
      <c r="D179" s="244" t="s">
        <v>223</v>
      </c>
      <c r="E179" s="255" t="s">
        <v>1</v>
      </c>
      <c r="F179" s="256" t="s">
        <v>551</v>
      </c>
      <c r="G179" s="254"/>
      <c r="H179" s="257">
        <v>3.7450000000000001</v>
      </c>
      <c r="I179" s="258"/>
      <c r="J179" s="254"/>
      <c r="K179" s="254"/>
      <c r="L179" s="259"/>
      <c r="M179" s="260"/>
      <c r="N179" s="261"/>
      <c r="O179" s="261"/>
      <c r="P179" s="261"/>
      <c r="Q179" s="261"/>
      <c r="R179" s="261"/>
      <c r="S179" s="261"/>
      <c r="T179" s="26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3" t="s">
        <v>223</v>
      </c>
      <c r="AU179" s="263" t="s">
        <v>89</v>
      </c>
      <c r="AV179" s="14" t="s">
        <v>89</v>
      </c>
      <c r="AW179" s="14" t="s">
        <v>36</v>
      </c>
      <c r="AX179" s="14" t="s">
        <v>87</v>
      </c>
      <c r="AY179" s="263" t="s">
        <v>143</v>
      </c>
    </row>
    <row r="180" s="12" customFormat="1" ht="22.8" customHeight="1">
      <c r="A180" s="12"/>
      <c r="B180" s="203"/>
      <c r="C180" s="204"/>
      <c r="D180" s="205" t="s">
        <v>78</v>
      </c>
      <c r="E180" s="217" t="s">
        <v>351</v>
      </c>
      <c r="F180" s="217" t="s">
        <v>352</v>
      </c>
      <c r="G180" s="204"/>
      <c r="H180" s="204"/>
      <c r="I180" s="207"/>
      <c r="J180" s="218">
        <f>BK180</f>
        <v>0</v>
      </c>
      <c r="K180" s="204"/>
      <c r="L180" s="209"/>
      <c r="M180" s="210"/>
      <c r="N180" s="211"/>
      <c r="O180" s="211"/>
      <c r="P180" s="212">
        <f>SUM(P181:P187)</f>
        <v>0</v>
      </c>
      <c r="Q180" s="211"/>
      <c r="R180" s="212">
        <f>SUM(R181:R187)</f>
        <v>0</v>
      </c>
      <c r="S180" s="211"/>
      <c r="T180" s="213">
        <f>SUM(T181:T187)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4" t="s">
        <v>87</v>
      </c>
      <c r="AT180" s="215" t="s">
        <v>78</v>
      </c>
      <c r="AU180" s="215" t="s">
        <v>87</v>
      </c>
      <c r="AY180" s="214" t="s">
        <v>143</v>
      </c>
      <c r="BK180" s="216">
        <f>SUM(BK181:BK187)</f>
        <v>0</v>
      </c>
    </row>
    <row r="181" s="2" customFormat="1" ht="24.15" customHeight="1">
      <c r="A181" s="39"/>
      <c r="B181" s="40"/>
      <c r="C181" s="219" t="s">
        <v>234</v>
      </c>
      <c r="D181" s="219" t="s">
        <v>146</v>
      </c>
      <c r="E181" s="220" t="s">
        <v>298</v>
      </c>
      <c r="F181" s="221" t="s">
        <v>299</v>
      </c>
      <c r="G181" s="222" t="s">
        <v>268</v>
      </c>
      <c r="H181" s="223">
        <v>27.75</v>
      </c>
      <c r="I181" s="224"/>
      <c r="J181" s="225">
        <f>ROUND(I181*H181,2)</f>
        <v>0</v>
      </c>
      <c r="K181" s="221" t="s">
        <v>150</v>
      </c>
      <c r="L181" s="45"/>
      <c r="M181" s="226" t="s">
        <v>1</v>
      </c>
      <c r="N181" s="227" t="s">
        <v>44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160</v>
      </c>
      <c r="AT181" s="230" t="s">
        <v>146</v>
      </c>
      <c r="AU181" s="230" t="s">
        <v>89</v>
      </c>
      <c r="AY181" s="18" t="s">
        <v>143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87</v>
      </c>
      <c r="BK181" s="231">
        <f>ROUND(I181*H181,2)</f>
        <v>0</v>
      </c>
      <c r="BL181" s="18" t="s">
        <v>160</v>
      </c>
      <c r="BM181" s="230" t="s">
        <v>552</v>
      </c>
    </row>
    <row r="182" s="14" customFormat="1">
      <c r="A182" s="14"/>
      <c r="B182" s="253"/>
      <c r="C182" s="254"/>
      <c r="D182" s="244" t="s">
        <v>223</v>
      </c>
      <c r="E182" s="255" t="s">
        <v>1</v>
      </c>
      <c r="F182" s="256" t="s">
        <v>553</v>
      </c>
      <c r="G182" s="254"/>
      <c r="H182" s="257">
        <v>27.75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3" t="s">
        <v>223</v>
      </c>
      <c r="AU182" s="263" t="s">
        <v>89</v>
      </c>
      <c r="AV182" s="14" t="s">
        <v>89</v>
      </c>
      <c r="AW182" s="14" t="s">
        <v>36</v>
      </c>
      <c r="AX182" s="14" t="s">
        <v>87</v>
      </c>
      <c r="AY182" s="263" t="s">
        <v>143</v>
      </c>
    </row>
    <row r="183" s="2" customFormat="1" ht="24.15" customHeight="1">
      <c r="A183" s="39"/>
      <c r="B183" s="40"/>
      <c r="C183" s="219" t="s">
        <v>355</v>
      </c>
      <c r="D183" s="219" t="s">
        <v>146</v>
      </c>
      <c r="E183" s="220" t="s">
        <v>356</v>
      </c>
      <c r="F183" s="221" t="s">
        <v>357</v>
      </c>
      <c r="G183" s="222" t="s">
        <v>221</v>
      </c>
      <c r="H183" s="223">
        <v>52.720999999999997</v>
      </c>
      <c r="I183" s="224"/>
      <c r="J183" s="225">
        <f>ROUND(I183*H183,2)</f>
        <v>0</v>
      </c>
      <c r="K183" s="221" t="s">
        <v>150</v>
      </c>
      <c r="L183" s="45"/>
      <c r="M183" s="226" t="s">
        <v>1</v>
      </c>
      <c r="N183" s="227" t="s">
        <v>44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160</v>
      </c>
      <c r="AT183" s="230" t="s">
        <v>146</v>
      </c>
      <c r="AU183" s="230" t="s">
        <v>89</v>
      </c>
      <c r="AY183" s="18" t="s">
        <v>143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87</v>
      </c>
      <c r="BK183" s="231">
        <f>ROUND(I183*H183,2)</f>
        <v>0</v>
      </c>
      <c r="BL183" s="18" t="s">
        <v>160</v>
      </c>
      <c r="BM183" s="230" t="s">
        <v>358</v>
      </c>
    </row>
    <row r="184" s="14" customFormat="1">
      <c r="A184" s="14"/>
      <c r="B184" s="253"/>
      <c r="C184" s="254"/>
      <c r="D184" s="244" t="s">
        <v>223</v>
      </c>
      <c r="E184" s="255" t="s">
        <v>1</v>
      </c>
      <c r="F184" s="256" t="s">
        <v>554</v>
      </c>
      <c r="G184" s="254"/>
      <c r="H184" s="257">
        <v>52.720999999999997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3" t="s">
        <v>223</v>
      </c>
      <c r="AU184" s="263" t="s">
        <v>89</v>
      </c>
      <c r="AV184" s="14" t="s">
        <v>89</v>
      </c>
      <c r="AW184" s="14" t="s">
        <v>36</v>
      </c>
      <c r="AX184" s="14" t="s">
        <v>87</v>
      </c>
      <c r="AY184" s="263" t="s">
        <v>143</v>
      </c>
    </row>
    <row r="185" s="2" customFormat="1" ht="24.15" customHeight="1">
      <c r="A185" s="39"/>
      <c r="B185" s="40"/>
      <c r="C185" s="219" t="s">
        <v>360</v>
      </c>
      <c r="D185" s="219" t="s">
        <v>146</v>
      </c>
      <c r="E185" s="220" t="s">
        <v>361</v>
      </c>
      <c r="F185" s="221" t="s">
        <v>362</v>
      </c>
      <c r="G185" s="222" t="s">
        <v>221</v>
      </c>
      <c r="H185" s="223">
        <v>474.48899999999998</v>
      </c>
      <c r="I185" s="224"/>
      <c r="J185" s="225">
        <f>ROUND(I185*H185,2)</f>
        <v>0</v>
      </c>
      <c r="K185" s="221" t="s">
        <v>150</v>
      </c>
      <c r="L185" s="45"/>
      <c r="M185" s="226" t="s">
        <v>1</v>
      </c>
      <c r="N185" s="227" t="s">
        <v>44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160</v>
      </c>
      <c r="AT185" s="230" t="s">
        <v>146</v>
      </c>
      <c r="AU185" s="230" t="s">
        <v>89</v>
      </c>
      <c r="AY185" s="18" t="s">
        <v>143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87</v>
      </c>
      <c r="BK185" s="231">
        <f>ROUND(I185*H185,2)</f>
        <v>0</v>
      </c>
      <c r="BL185" s="18" t="s">
        <v>160</v>
      </c>
      <c r="BM185" s="230" t="s">
        <v>363</v>
      </c>
    </row>
    <row r="186" s="14" customFormat="1">
      <c r="A186" s="14"/>
      <c r="B186" s="253"/>
      <c r="C186" s="254"/>
      <c r="D186" s="244" t="s">
        <v>223</v>
      </c>
      <c r="E186" s="255" t="s">
        <v>1</v>
      </c>
      <c r="F186" s="256" t="s">
        <v>555</v>
      </c>
      <c r="G186" s="254"/>
      <c r="H186" s="257">
        <v>474.48899999999998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3" t="s">
        <v>223</v>
      </c>
      <c r="AU186" s="263" t="s">
        <v>89</v>
      </c>
      <c r="AV186" s="14" t="s">
        <v>89</v>
      </c>
      <c r="AW186" s="14" t="s">
        <v>36</v>
      </c>
      <c r="AX186" s="14" t="s">
        <v>87</v>
      </c>
      <c r="AY186" s="263" t="s">
        <v>143</v>
      </c>
    </row>
    <row r="187" s="2" customFormat="1" ht="24.15" customHeight="1">
      <c r="A187" s="39"/>
      <c r="B187" s="40"/>
      <c r="C187" s="219" t="s">
        <v>365</v>
      </c>
      <c r="D187" s="219" t="s">
        <v>146</v>
      </c>
      <c r="E187" s="220" t="s">
        <v>366</v>
      </c>
      <c r="F187" s="221" t="s">
        <v>367</v>
      </c>
      <c r="G187" s="222" t="s">
        <v>221</v>
      </c>
      <c r="H187" s="223">
        <v>52.720999999999997</v>
      </c>
      <c r="I187" s="224"/>
      <c r="J187" s="225">
        <f>ROUND(I187*H187,2)</f>
        <v>0</v>
      </c>
      <c r="K187" s="221" t="s">
        <v>150</v>
      </c>
      <c r="L187" s="45"/>
      <c r="M187" s="226" t="s">
        <v>1</v>
      </c>
      <c r="N187" s="227" t="s">
        <v>44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160</v>
      </c>
      <c r="AT187" s="230" t="s">
        <v>146</v>
      </c>
      <c r="AU187" s="230" t="s">
        <v>89</v>
      </c>
      <c r="AY187" s="18" t="s">
        <v>143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87</v>
      </c>
      <c r="BK187" s="231">
        <f>ROUND(I187*H187,2)</f>
        <v>0</v>
      </c>
      <c r="BL187" s="18" t="s">
        <v>160</v>
      </c>
      <c r="BM187" s="230" t="s">
        <v>556</v>
      </c>
    </row>
    <row r="188" s="12" customFormat="1" ht="22.8" customHeight="1">
      <c r="A188" s="12"/>
      <c r="B188" s="203"/>
      <c r="C188" s="204"/>
      <c r="D188" s="205" t="s">
        <v>78</v>
      </c>
      <c r="E188" s="217" t="s">
        <v>369</v>
      </c>
      <c r="F188" s="217" t="s">
        <v>370</v>
      </c>
      <c r="G188" s="204"/>
      <c r="H188" s="204"/>
      <c r="I188" s="207"/>
      <c r="J188" s="218">
        <f>BK188</f>
        <v>0</v>
      </c>
      <c r="K188" s="204"/>
      <c r="L188" s="209"/>
      <c r="M188" s="210"/>
      <c r="N188" s="211"/>
      <c r="O188" s="211"/>
      <c r="P188" s="212">
        <f>P189</f>
        <v>0</v>
      </c>
      <c r="Q188" s="211"/>
      <c r="R188" s="212">
        <f>R189</f>
        <v>0</v>
      </c>
      <c r="S188" s="211"/>
      <c r="T188" s="213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14" t="s">
        <v>87</v>
      </c>
      <c r="AT188" s="215" t="s">
        <v>78</v>
      </c>
      <c r="AU188" s="215" t="s">
        <v>87</v>
      </c>
      <c r="AY188" s="214" t="s">
        <v>143</v>
      </c>
      <c r="BK188" s="216">
        <f>BK189</f>
        <v>0</v>
      </c>
    </row>
    <row r="189" s="2" customFormat="1" ht="14.4" customHeight="1">
      <c r="A189" s="39"/>
      <c r="B189" s="40"/>
      <c r="C189" s="219" t="s">
        <v>371</v>
      </c>
      <c r="D189" s="219" t="s">
        <v>146</v>
      </c>
      <c r="E189" s="220" t="s">
        <v>372</v>
      </c>
      <c r="F189" s="221" t="s">
        <v>373</v>
      </c>
      <c r="G189" s="222" t="s">
        <v>221</v>
      </c>
      <c r="H189" s="223">
        <v>91.969999999999999</v>
      </c>
      <c r="I189" s="224"/>
      <c r="J189" s="225">
        <f>ROUND(I189*H189,2)</f>
        <v>0</v>
      </c>
      <c r="K189" s="221" t="s">
        <v>150</v>
      </c>
      <c r="L189" s="45"/>
      <c r="M189" s="278" t="s">
        <v>1</v>
      </c>
      <c r="N189" s="279" t="s">
        <v>44</v>
      </c>
      <c r="O189" s="280"/>
      <c r="P189" s="281">
        <f>O189*H189</f>
        <v>0</v>
      </c>
      <c r="Q189" s="281">
        <v>0</v>
      </c>
      <c r="R189" s="281">
        <f>Q189*H189</f>
        <v>0</v>
      </c>
      <c r="S189" s="281">
        <v>0</v>
      </c>
      <c r="T189" s="282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160</v>
      </c>
      <c r="AT189" s="230" t="s">
        <v>146</v>
      </c>
      <c r="AU189" s="230" t="s">
        <v>89</v>
      </c>
      <c r="AY189" s="18" t="s">
        <v>143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87</v>
      </c>
      <c r="BK189" s="231">
        <f>ROUND(I189*H189,2)</f>
        <v>0</v>
      </c>
      <c r="BL189" s="18" t="s">
        <v>160</v>
      </c>
      <c r="BM189" s="230" t="s">
        <v>374</v>
      </c>
    </row>
    <row r="190" s="2" customFormat="1" ht="6.96" customHeight="1">
      <c r="A190" s="39"/>
      <c r="B190" s="67"/>
      <c r="C190" s="68"/>
      <c r="D190" s="68"/>
      <c r="E190" s="68"/>
      <c r="F190" s="68"/>
      <c r="G190" s="68"/>
      <c r="H190" s="68"/>
      <c r="I190" s="68"/>
      <c r="J190" s="68"/>
      <c r="K190" s="68"/>
      <c r="L190" s="45"/>
      <c r="M190" s="39"/>
      <c r="O190" s="39"/>
      <c r="P190" s="39"/>
      <c r="Q190" s="39"/>
      <c r="R190" s="39"/>
      <c r="S190" s="39"/>
      <c r="T190" s="39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</row>
  </sheetData>
  <sheetProtection sheet="1" autoFilter="0" formatColumns="0" formatRows="0" objects="1" scenarios="1" spinCount="100000" saltValue="kPCmHhaJnHjvNIoFpYDN8bqacF7HOaTqMdpwUJkp8QniUA2nbzue/5RQ04hw4j4gI6WAEj+bOhNEQrknkLs2UA==" hashValue="MfUwKmLi6nCDDeh6AvT+mRsKJacrxSna8F+VM2C9tDVIbQm8aeTCi38d3ckpSTyB2dZsRjCXNb8NC/4akl4VEQ==" algorithmName="SHA-512" password="CC35"/>
  <autoFilter ref="C121:K189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104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Merta, Sobotín-oprava koryta toku ř.km 4,220-5,614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557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114</v>
      </c>
      <c r="G12" s="39"/>
      <c r="H12" s="39"/>
      <c r="I12" s="141" t="s">
        <v>22</v>
      </c>
      <c r="J12" s="145" t="str">
        <f>'Rekapitulace stavby'!AN8</f>
        <v>9. 7. 2021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115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>28571690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SAFETY PRO s.r.o</v>
      </c>
      <c r="F21" s="39"/>
      <c r="G21" s="39"/>
      <c r="H21" s="39"/>
      <c r="I21" s="141" t="s">
        <v>28</v>
      </c>
      <c r="J21" s="144" t="str">
        <f>IF('Rekapitulace stavby'!AN17="","",'Rekapitulace stavby'!AN17)</f>
        <v>CZ28571690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116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ROUND((SUM(BE122:BE180)),  2)</f>
        <v>0</v>
      </c>
      <c r="G33" s="39"/>
      <c r="H33" s="39"/>
      <c r="I33" s="156">
        <v>0.20999999999999999</v>
      </c>
      <c r="J33" s="155">
        <f>ROUND(((SUM(BE122:BE180))*I33),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ROUND((SUM(BF122:BF180)),  2)</f>
        <v>0</v>
      </c>
      <c r="G34" s="39"/>
      <c r="H34" s="39"/>
      <c r="I34" s="156">
        <v>0.14999999999999999</v>
      </c>
      <c r="J34" s="155">
        <f>ROUND(((SUM(BF122:BF180))*I34),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ROUND((SUM(BG122:BG180)),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ROUND((SUM(BH122:BH180)),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ROUND((SUM(BI122:BI180)),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Merta, Sobotín-oprava koryta toku ř.km 4,220-5,614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05 - PB nátrž 20 m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Sobotín</v>
      </c>
      <c r="G89" s="41"/>
      <c r="H89" s="41"/>
      <c r="I89" s="33" t="s">
        <v>22</v>
      </c>
      <c r="J89" s="80" t="str">
        <f>IF(J12="","",J12)</f>
        <v>9. 7. 2021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PMO Moravy</v>
      </c>
      <c r="G91" s="41"/>
      <c r="H91" s="41"/>
      <c r="I91" s="33" t="s">
        <v>32</v>
      </c>
      <c r="J91" s="37" t="str">
        <f>E21</f>
        <v>SAFETY PRO s.r.o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Slavek Šiška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247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248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249</v>
      </c>
      <c r="E99" s="189"/>
      <c r="F99" s="189"/>
      <c r="G99" s="189"/>
      <c r="H99" s="189"/>
      <c r="I99" s="189"/>
      <c r="J99" s="190">
        <f>J159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250</v>
      </c>
      <c r="E100" s="189"/>
      <c r="F100" s="189"/>
      <c r="G100" s="189"/>
      <c r="H100" s="189"/>
      <c r="I100" s="189"/>
      <c r="J100" s="190">
        <f>J162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251</v>
      </c>
      <c r="E101" s="189"/>
      <c r="F101" s="189"/>
      <c r="G101" s="189"/>
      <c r="H101" s="189"/>
      <c r="I101" s="189"/>
      <c r="J101" s="190">
        <f>J171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252</v>
      </c>
      <c r="E102" s="189"/>
      <c r="F102" s="189"/>
      <c r="G102" s="189"/>
      <c r="H102" s="189"/>
      <c r="I102" s="189"/>
      <c r="J102" s="190">
        <f>J179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Merta, Sobotín-oprava koryta toku ř.km 4,220-5,614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05 - PB nátrž 20 m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Sobotín</v>
      </c>
      <c r="G116" s="41"/>
      <c r="H116" s="41"/>
      <c r="I116" s="33" t="s">
        <v>22</v>
      </c>
      <c r="J116" s="80" t="str">
        <f>IF(J12="","",J12)</f>
        <v>9. 7. 2021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PMO Moravy</v>
      </c>
      <c r="G118" s="41"/>
      <c r="H118" s="41"/>
      <c r="I118" s="33" t="s">
        <v>32</v>
      </c>
      <c r="J118" s="37" t="str">
        <f>E21</f>
        <v>SAFETY PRO s.r.o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37</v>
      </c>
      <c r="J119" s="37" t="str">
        <f>E24</f>
        <v>Slavek Šiška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129</v>
      </c>
      <c r="D121" s="195" t="s">
        <v>64</v>
      </c>
      <c r="E121" s="195" t="s">
        <v>60</v>
      </c>
      <c r="F121" s="195" t="s">
        <v>61</v>
      </c>
      <c r="G121" s="195" t="s">
        <v>130</v>
      </c>
      <c r="H121" s="195" t="s">
        <v>131</v>
      </c>
      <c r="I121" s="195" t="s">
        <v>132</v>
      </c>
      <c r="J121" s="195" t="s">
        <v>119</v>
      </c>
      <c r="K121" s="196" t="s">
        <v>133</v>
      </c>
      <c r="L121" s="197"/>
      <c r="M121" s="101" t="s">
        <v>1</v>
      </c>
      <c r="N121" s="102" t="s">
        <v>43</v>
      </c>
      <c r="O121" s="102" t="s">
        <v>134</v>
      </c>
      <c r="P121" s="102" t="s">
        <v>135</v>
      </c>
      <c r="Q121" s="102" t="s">
        <v>136</v>
      </c>
      <c r="R121" s="102" t="s">
        <v>137</v>
      </c>
      <c r="S121" s="102" t="s">
        <v>138</v>
      </c>
      <c r="T121" s="103" t="s">
        <v>139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140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37.288640720000004</v>
      </c>
      <c r="S122" s="105"/>
      <c r="T122" s="201">
        <f>T123</f>
        <v>12.760020000000001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78</v>
      </c>
      <c r="AU122" s="18" t="s">
        <v>121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78</v>
      </c>
      <c r="E123" s="206" t="s">
        <v>253</v>
      </c>
      <c r="F123" s="206" t="s">
        <v>254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P124+P159+P162+P171+P179</f>
        <v>0</v>
      </c>
      <c r="Q123" s="211"/>
      <c r="R123" s="212">
        <f>R124+R159+R162+R171+R179</f>
        <v>37.288640720000004</v>
      </c>
      <c r="S123" s="211"/>
      <c r="T123" s="213">
        <f>T124+T159+T162+T171+T179</f>
        <v>12.760020000000001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87</v>
      </c>
      <c r="AT123" s="215" t="s">
        <v>78</v>
      </c>
      <c r="AU123" s="215" t="s">
        <v>79</v>
      </c>
      <c r="AY123" s="214" t="s">
        <v>143</v>
      </c>
      <c r="BK123" s="216">
        <f>BK124+BK159+BK162+BK171+BK179</f>
        <v>0</v>
      </c>
    </row>
    <row r="124" s="12" customFormat="1" ht="22.8" customHeight="1">
      <c r="A124" s="12"/>
      <c r="B124" s="203"/>
      <c r="C124" s="204"/>
      <c r="D124" s="205" t="s">
        <v>78</v>
      </c>
      <c r="E124" s="217" t="s">
        <v>87</v>
      </c>
      <c r="F124" s="217" t="s">
        <v>255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SUM(P125:P158)</f>
        <v>0</v>
      </c>
      <c r="Q124" s="211"/>
      <c r="R124" s="212">
        <f>SUM(R125:R158)</f>
        <v>0.0018500000000000001</v>
      </c>
      <c r="S124" s="211"/>
      <c r="T124" s="213">
        <f>SUM(T125:T158)</f>
        <v>12.760020000000001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87</v>
      </c>
      <c r="AT124" s="215" t="s">
        <v>78</v>
      </c>
      <c r="AU124" s="215" t="s">
        <v>87</v>
      </c>
      <c r="AY124" s="214" t="s">
        <v>143</v>
      </c>
      <c r="BK124" s="216">
        <f>SUM(BK125:BK158)</f>
        <v>0</v>
      </c>
    </row>
    <row r="125" s="2" customFormat="1" ht="24.15" customHeight="1">
      <c r="A125" s="39"/>
      <c r="B125" s="40"/>
      <c r="C125" s="219" t="s">
        <v>87</v>
      </c>
      <c r="D125" s="219" t="s">
        <v>146</v>
      </c>
      <c r="E125" s="220" t="s">
        <v>256</v>
      </c>
      <c r="F125" s="221" t="s">
        <v>257</v>
      </c>
      <c r="G125" s="222" t="s">
        <v>258</v>
      </c>
      <c r="H125" s="223">
        <v>48</v>
      </c>
      <c r="I125" s="224"/>
      <c r="J125" s="225">
        <f>ROUND(I125*H125,2)</f>
        <v>0</v>
      </c>
      <c r="K125" s="221" t="s">
        <v>150</v>
      </c>
      <c r="L125" s="45"/>
      <c r="M125" s="226" t="s">
        <v>1</v>
      </c>
      <c r="N125" s="227" t="s">
        <v>44</v>
      </c>
      <c r="O125" s="92"/>
      <c r="P125" s="228">
        <f>O125*H125</f>
        <v>0</v>
      </c>
      <c r="Q125" s="228">
        <v>3.0000000000000001E-05</v>
      </c>
      <c r="R125" s="228">
        <f>Q125*H125</f>
        <v>0.0014400000000000001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160</v>
      </c>
      <c r="AT125" s="230" t="s">
        <v>146</v>
      </c>
      <c r="AU125" s="230" t="s">
        <v>89</v>
      </c>
      <c r="AY125" s="18" t="s">
        <v>143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87</v>
      </c>
      <c r="BK125" s="231">
        <f>ROUND(I125*H125,2)</f>
        <v>0</v>
      </c>
      <c r="BL125" s="18" t="s">
        <v>160</v>
      </c>
      <c r="BM125" s="230" t="s">
        <v>558</v>
      </c>
    </row>
    <row r="126" s="13" customFormat="1">
      <c r="A126" s="13"/>
      <c r="B126" s="242"/>
      <c r="C126" s="243"/>
      <c r="D126" s="244" t="s">
        <v>223</v>
      </c>
      <c r="E126" s="245" t="s">
        <v>1</v>
      </c>
      <c r="F126" s="246" t="s">
        <v>559</v>
      </c>
      <c r="G126" s="243"/>
      <c r="H126" s="245" t="s">
        <v>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2" t="s">
        <v>223</v>
      </c>
      <c r="AU126" s="252" t="s">
        <v>89</v>
      </c>
      <c r="AV126" s="13" t="s">
        <v>87</v>
      </c>
      <c r="AW126" s="13" t="s">
        <v>36</v>
      </c>
      <c r="AX126" s="13" t="s">
        <v>79</v>
      </c>
      <c r="AY126" s="252" t="s">
        <v>143</v>
      </c>
    </row>
    <row r="127" s="14" customFormat="1">
      <c r="A127" s="14"/>
      <c r="B127" s="253"/>
      <c r="C127" s="254"/>
      <c r="D127" s="244" t="s">
        <v>223</v>
      </c>
      <c r="E127" s="255" t="s">
        <v>1</v>
      </c>
      <c r="F127" s="256" t="s">
        <v>560</v>
      </c>
      <c r="G127" s="254"/>
      <c r="H127" s="257">
        <v>48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3" t="s">
        <v>223</v>
      </c>
      <c r="AU127" s="263" t="s">
        <v>89</v>
      </c>
      <c r="AV127" s="14" t="s">
        <v>89</v>
      </c>
      <c r="AW127" s="14" t="s">
        <v>36</v>
      </c>
      <c r="AX127" s="14" t="s">
        <v>87</v>
      </c>
      <c r="AY127" s="263" t="s">
        <v>143</v>
      </c>
    </row>
    <row r="128" s="2" customFormat="1" ht="24.15" customHeight="1">
      <c r="A128" s="39"/>
      <c r="B128" s="40"/>
      <c r="C128" s="219" t="s">
        <v>89</v>
      </c>
      <c r="D128" s="219" t="s">
        <v>146</v>
      </c>
      <c r="E128" s="220" t="s">
        <v>262</v>
      </c>
      <c r="F128" s="221" t="s">
        <v>263</v>
      </c>
      <c r="G128" s="222" t="s">
        <v>264</v>
      </c>
      <c r="H128" s="223">
        <v>6</v>
      </c>
      <c r="I128" s="224"/>
      <c r="J128" s="225">
        <f>ROUND(I128*H128,2)</f>
        <v>0</v>
      </c>
      <c r="K128" s="221" t="s">
        <v>150</v>
      </c>
      <c r="L128" s="45"/>
      <c r="M128" s="226" t="s">
        <v>1</v>
      </c>
      <c r="N128" s="227" t="s">
        <v>44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160</v>
      </c>
      <c r="AT128" s="230" t="s">
        <v>146</v>
      </c>
      <c r="AU128" s="230" t="s">
        <v>89</v>
      </c>
      <c r="AY128" s="18" t="s">
        <v>143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87</v>
      </c>
      <c r="BK128" s="231">
        <f>ROUND(I128*H128,2)</f>
        <v>0</v>
      </c>
      <c r="BL128" s="18" t="s">
        <v>160</v>
      </c>
      <c r="BM128" s="230" t="s">
        <v>561</v>
      </c>
    </row>
    <row r="129" s="2" customFormat="1" ht="24.15" customHeight="1">
      <c r="A129" s="39"/>
      <c r="B129" s="40"/>
      <c r="C129" s="219" t="s">
        <v>156</v>
      </c>
      <c r="D129" s="219" t="s">
        <v>146</v>
      </c>
      <c r="E129" s="220" t="s">
        <v>380</v>
      </c>
      <c r="F129" s="221" t="s">
        <v>267</v>
      </c>
      <c r="G129" s="222" t="s">
        <v>268</v>
      </c>
      <c r="H129" s="223">
        <v>24.5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44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160</v>
      </c>
      <c r="AT129" s="230" t="s">
        <v>146</v>
      </c>
      <c r="AU129" s="230" t="s">
        <v>89</v>
      </c>
      <c r="AY129" s="18" t="s">
        <v>143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87</v>
      </c>
      <c r="BK129" s="231">
        <f>ROUND(I129*H129,2)</f>
        <v>0</v>
      </c>
      <c r="BL129" s="18" t="s">
        <v>160</v>
      </c>
      <c r="BM129" s="230" t="s">
        <v>269</v>
      </c>
    </row>
    <row r="130" s="14" customFormat="1">
      <c r="A130" s="14"/>
      <c r="B130" s="253"/>
      <c r="C130" s="254"/>
      <c r="D130" s="244" t="s">
        <v>223</v>
      </c>
      <c r="E130" s="255" t="s">
        <v>1</v>
      </c>
      <c r="F130" s="256" t="s">
        <v>562</v>
      </c>
      <c r="G130" s="254"/>
      <c r="H130" s="257">
        <v>24.5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3" t="s">
        <v>223</v>
      </c>
      <c r="AU130" s="263" t="s">
        <v>89</v>
      </c>
      <c r="AV130" s="14" t="s">
        <v>89</v>
      </c>
      <c r="AW130" s="14" t="s">
        <v>36</v>
      </c>
      <c r="AX130" s="14" t="s">
        <v>87</v>
      </c>
      <c r="AY130" s="263" t="s">
        <v>143</v>
      </c>
    </row>
    <row r="131" s="2" customFormat="1" ht="24.15" customHeight="1">
      <c r="A131" s="39"/>
      <c r="B131" s="40"/>
      <c r="C131" s="219" t="s">
        <v>160</v>
      </c>
      <c r="D131" s="219" t="s">
        <v>146</v>
      </c>
      <c r="E131" s="220" t="s">
        <v>271</v>
      </c>
      <c r="F131" s="221" t="s">
        <v>272</v>
      </c>
      <c r="G131" s="222" t="s">
        <v>273</v>
      </c>
      <c r="H131" s="223">
        <v>20.5</v>
      </c>
      <c r="I131" s="224"/>
      <c r="J131" s="225">
        <f>ROUND(I131*H131,2)</f>
        <v>0</v>
      </c>
      <c r="K131" s="221" t="s">
        <v>150</v>
      </c>
      <c r="L131" s="45"/>
      <c r="M131" s="226" t="s">
        <v>1</v>
      </c>
      <c r="N131" s="227" t="s">
        <v>44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160</v>
      </c>
      <c r="AT131" s="230" t="s">
        <v>146</v>
      </c>
      <c r="AU131" s="230" t="s">
        <v>89</v>
      </c>
      <c r="AY131" s="18" t="s">
        <v>143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87</v>
      </c>
      <c r="BK131" s="231">
        <f>ROUND(I131*H131,2)</f>
        <v>0</v>
      </c>
      <c r="BL131" s="18" t="s">
        <v>160</v>
      </c>
      <c r="BM131" s="230" t="s">
        <v>563</v>
      </c>
    </row>
    <row r="132" s="14" customFormat="1">
      <c r="A132" s="14"/>
      <c r="B132" s="253"/>
      <c r="C132" s="254"/>
      <c r="D132" s="244" t="s">
        <v>223</v>
      </c>
      <c r="E132" s="255" t="s">
        <v>1</v>
      </c>
      <c r="F132" s="256" t="s">
        <v>564</v>
      </c>
      <c r="G132" s="254"/>
      <c r="H132" s="257">
        <v>20.5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3" t="s">
        <v>223</v>
      </c>
      <c r="AU132" s="263" t="s">
        <v>89</v>
      </c>
      <c r="AV132" s="14" t="s">
        <v>89</v>
      </c>
      <c r="AW132" s="14" t="s">
        <v>36</v>
      </c>
      <c r="AX132" s="14" t="s">
        <v>87</v>
      </c>
      <c r="AY132" s="263" t="s">
        <v>143</v>
      </c>
    </row>
    <row r="133" s="2" customFormat="1" ht="37.8" customHeight="1">
      <c r="A133" s="39"/>
      <c r="B133" s="40"/>
      <c r="C133" s="219" t="s">
        <v>142</v>
      </c>
      <c r="D133" s="219" t="s">
        <v>146</v>
      </c>
      <c r="E133" s="220" t="s">
        <v>277</v>
      </c>
      <c r="F133" s="221" t="s">
        <v>278</v>
      </c>
      <c r="G133" s="222" t="s">
        <v>273</v>
      </c>
      <c r="H133" s="223">
        <v>20.5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44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160</v>
      </c>
      <c r="AT133" s="230" t="s">
        <v>146</v>
      </c>
      <c r="AU133" s="230" t="s">
        <v>89</v>
      </c>
      <c r="AY133" s="18" t="s">
        <v>143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87</v>
      </c>
      <c r="BK133" s="231">
        <f>ROUND(I133*H133,2)</f>
        <v>0</v>
      </c>
      <c r="BL133" s="18" t="s">
        <v>160</v>
      </c>
      <c r="BM133" s="230" t="s">
        <v>565</v>
      </c>
    </row>
    <row r="134" s="14" customFormat="1">
      <c r="A134" s="14"/>
      <c r="B134" s="253"/>
      <c r="C134" s="254"/>
      <c r="D134" s="244" t="s">
        <v>223</v>
      </c>
      <c r="E134" s="255" t="s">
        <v>1</v>
      </c>
      <c r="F134" s="256" t="s">
        <v>564</v>
      </c>
      <c r="G134" s="254"/>
      <c r="H134" s="257">
        <v>20.5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3" t="s">
        <v>223</v>
      </c>
      <c r="AU134" s="263" t="s">
        <v>89</v>
      </c>
      <c r="AV134" s="14" t="s">
        <v>89</v>
      </c>
      <c r="AW134" s="14" t="s">
        <v>36</v>
      </c>
      <c r="AX134" s="14" t="s">
        <v>87</v>
      </c>
      <c r="AY134" s="263" t="s">
        <v>143</v>
      </c>
    </row>
    <row r="135" s="2" customFormat="1" ht="24.15" customHeight="1">
      <c r="A135" s="39"/>
      <c r="B135" s="40"/>
      <c r="C135" s="219" t="s">
        <v>167</v>
      </c>
      <c r="D135" s="219" t="s">
        <v>146</v>
      </c>
      <c r="E135" s="220" t="s">
        <v>280</v>
      </c>
      <c r="F135" s="221" t="s">
        <v>281</v>
      </c>
      <c r="G135" s="222" t="s">
        <v>268</v>
      </c>
      <c r="H135" s="223">
        <v>10.25</v>
      </c>
      <c r="I135" s="224"/>
      <c r="J135" s="225">
        <f>ROUND(I135*H135,2)</f>
        <v>0</v>
      </c>
      <c r="K135" s="221" t="s">
        <v>150</v>
      </c>
      <c r="L135" s="45"/>
      <c r="M135" s="226" t="s">
        <v>1</v>
      </c>
      <c r="N135" s="227" t="s">
        <v>44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160</v>
      </c>
      <c r="AT135" s="230" t="s">
        <v>146</v>
      </c>
      <c r="AU135" s="230" t="s">
        <v>89</v>
      </c>
      <c r="AY135" s="18" t="s">
        <v>143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87</v>
      </c>
      <c r="BK135" s="231">
        <f>ROUND(I135*H135,2)</f>
        <v>0</v>
      </c>
      <c r="BL135" s="18" t="s">
        <v>160</v>
      </c>
      <c r="BM135" s="230" t="s">
        <v>282</v>
      </c>
    </row>
    <row r="136" s="13" customFormat="1">
      <c r="A136" s="13"/>
      <c r="B136" s="242"/>
      <c r="C136" s="243"/>
      <c r="D136" s="244" t="s">
        <v>223</v>
      </c>
      <c r="E136" s="245" t="s">
        <v>1</v>
      </c>
      <c r="F136" s="246" t="s">
        <v>283</v>
      </c>
      <c r="G136" s="243"/>
      <c r="H136" s="245" t="s">
        <v>1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2" t="s">
        <v>223</v>
      </c>
      <c r="AU136" s="252" t="s">
        <v>89</v>
      </c>
      <c r="AV136" s="13" t="s">
        <v>87</v>
      </c>
      <c r="AW136" s="13" t="s">
        <v>36</v>
      </c>
      <c r="AX136" s="13" t="s">
        <v>79</v>
      </c>
      <c r="AY136" s="252" t="s">
        <v>143</v>
      </c>
    </row>
    <row r="137" s="14" customFormat="1">
      <c r="A137" s="14"/>
      <c r="B137" s="253"/>
      <c r="C137" s="254"/>
      <c r="D137" s="244" t="s">
        <v>223</v>
      </c>
      <c r="E137" s="255" t="s">
        <v>1</v>
      </c>
      <c r="F137" s="256" t="s">
        <v>566</v>
      </c>
      <c r="G137" s="254"/>
      <c r="H137" s="257">
        <v>10.25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3" t="s">
        <v>223</v>
      </c>
      <c r="AU137" s="263" t="s">
        <v>89</v>
      </c>
      <c r="AV137" s="14" t="s">
        <v>89</v>
      </c>
      <c r="AW137" s="14" t="s">
        <v>36</v>
      </c>
      <c r="AX137" s="14" t="s">
        <v>87</v>
      </c>
      <c r="AY137" s="263" t="s">
        <v>143</v>
      </c>
    </row>
    <row r="138" s="2" customFormat="1" ht="24.15" customHeight="1">
      <c r="A138" s="39"/>
      <c r="B138" s="40"/>
      <c r="C138" s="219" t="s">
        <v>171</v>
      </c>
      <c r="D138" s="219" t="s">
        <v>146</v>
      </c>
      <c r="E138" s="220" t="s">
        <v>285</v>
      </c>
      <c r="F138" s="221" t="s">
        <v>286</v>
      </c>
      <c r="G138" s="222" t="s">
        <v>268</v>
      </c>
      <c r="H138" s="223">
        <v>5.25</v>
      </c>
      <c r="I138" s="224"/>
      <c r="J138" s="225">
        <f>ROUND(I138*H138,2)</f>
        <v>0</v>
      </c>
      <c r="K138" s="221" t="s">
        <v>150</v>
      </c>
      <c r="L138" s="45"/>
      <c r="M138" s="226" t="s">
        <v>1</v>
      </c>
      <c r="N138" s="227" t="s">
        <v>44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160</v>
      </c>
      <c r="AT138" s="230" t="s">
        <v>146</v>
      </c>
      <c r="AU138" s="230" t="s">
        <v>89</v>
      </c>
      <c r="AY138" s="18" t="s">
        <v>143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87</v>
      </c>
      <c r="BK138" s="231">
        <f>ROUND(I138*H138,2)</f>
        <v>0</v>
      </c>
      <c r="BL138" s="18" t="s">
        <v>160</v>
      </c>
      <c r="BM138" s="230" t="s">
        <v>287</v>
      </c>
    </row>
    <row r="139" s="14" customFormat="1">
      <c r="A139" s="14"/>
      <c r="B139" s="253"/>
      <c r="C139" s="254"/>
      <c r="D139" s="244" t="s">
        <v>223</v>
      </c>
      <c r="E139" s="255" t="s">
        <v>1</v>
      </c>
      <c r="F139" s="256" t="s">
        <v>567</v>
      </c>
      <c r="G139" s="254"/>
      <c r="H139" s="257">
        <v>5.25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3" t="s">
        <v>223</v>
      </c>
      <c r="AU139" s="263" t="s">
        <v>89</v>
      </c>
      <c r="AV139" s="14" t="s">
        <v>89</v>
      </c>
      <c r="AW139" s="14" t="s">
        <v>36</v>
      </c>
      <c r="AX139" s="14" t="s">
        <v>87</v>
      </c>
      <c r="AY139" s="263" t="s">
        <v>143</v>
      </c>
    </row>
    <row r="140" s="2" customFormat="1" ht="24.15" customHeight="1">
      <c r="A140" s="39"/>
      <c r="B140" s="40"/>
      <c r="C140" s="219" t="s">
        <v>177</v>
      </c>
      <c r="D140" s="219" t="s">
        <v>146</v>
      </c>
      <c r="E140" s="220" t="s">
        <v>289</v>
      </c>
      <c r="F140" s="221" t="s">
        <v>290</v>
      </c>
      <c r="G140" s="222" t="s">
        <v>268</v>
      </c>
      <c r="H140" s="223">
        <v>13.119999999999999</v>
      </c>
      <c r="I140" s="224"/>
      <c r="J140" s="225">
        <f>ROUND(I140*H140,2)</f>
        <v>0</v>
      </c>
      <c r="K140" s="221" t="s">
        <v>150</v>
      </c>
      <c r="L140" s="45"/>
      <c r="M140" s="226" t="s">
        <v>1</v>
      </c>
      <c r="N140" s="227" t="s">
        <v>44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160</v>
      </c>
      <c r="AT140" s="230" t="s">
        <v>146</v>
      </c>
      <c r="AU140" s="230" t="s">
        <v>89</v>
      </c>
      <c r="AY140" s="18" t="s">
        <v>143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87</v>
      </c>
      <c r="BK140" s="231">
        <f>ROUND(I140*H140,2)</f>
        <v>0</v>
      </c>
      <c r="BL140" s="18" t="s">
        <v>160</v>
      </c>
      <c r="BM140" s="230" t="s">
        <v>399</v>
      </c>
    </row>
    <row r="141" s="13" customFormat="1">
      <c r="A141" s="13"/>
      <c r="B141" s="242"/>
      <c r="C141" s="243"/>
      <c r="D141" s="244" t="s">
        <v>223</v>
      </c>
      <c r="E141" s="245" t="s">
        <v>1</v>
      </c>
      <c r="F141" s="246" t="s">
        <v>292</v>
      </c>
      <c r="G141" s="243"/>
      <c r="H141" s="245" t="s">
        <v>1</v>
      </c>
      <c r="I141" s="247"/>
      <c r="J141" s="243"/>
      <c r="K141" s="243"/>
      <c r="L141" s="248"/>
      <c r="M141" s="249"/>
      <c r="N141" s="250"/>
      <c r="O141" s="250"/>
      <c r="P141" s="250"/>
      <c r="Q141" s="250"/>
      <c r="R141" s="250"/>
      <c r="S141" s="250"/>
      <c r="T141" s="25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52" t="s">
        <v>223</v>
      </c>
      <c r="AU141" s="252" t="s">
        <v>89</v>
      </c>
      <c r="AV141" s="13" t="s">
        <v>87</v>
      </c>
      <c r="AW141" s="13" t="s">
        <v>36</v>
      </c>
      <c r="AX141" s="13" t="s">
        <v>79</v>
      </c>
      <c r="AY141" s="252" t="s">
        <v>143</v>
      </c>
    </row>
    <row r="142" s="14" customFormat="1">
      <c r="A142" s="14"/>
      <c r="B142" s="253"/>
      <c r="C142" s="254"/>
      <c r="D142" s="244" t="s">
        <v>223</v>
      </c>
      <c r="E142" s="255" t="s">
        <v>1</v>
      </c>
      <c r="F142" s="256" t="s">
        <v>568</v>
      </c>
      <c r="G142" s="254"/>
      <c r="H142" s="257">
        <v>13.119999999999999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3" t="s">
        <v>223</v>
      </c>
      <c r="AU142" s="263" t="s">
        <v>89</v>
      </c>
      <c r="AV142" s="14" t="s">
        <v>89</v>
      </c>
      <c r="AW142" s="14" t="s">
        <v>36</v>
      </c>
      <c r="AX142" s="14" t="s">
        <v>87</v>
      </c>
      <c r="AY142" s="263" t="s">
        <v>143</v>
      </c>
    </row>
    <row r="143" s="2" customFormat="1" ht="24.15" customHeight="1">
      <c r="A143" s="39"/>
      <c r="B143" s="40"/>
      <c r="C143" s="219" t="s">
        <v>183</v>
      </c>
      <c r="D143" s="219" t="s">
        <v>146</v>
      </c>
      <c r="E143" s="220" t="s">
        <v>294</v>
      </c>
      <c r="F143" s="221" t="s">
        <v>295</v>
      </c>
      <c r="G143" s="222" t="s">
        <v>268</v>
      </c>
      <c r="H143" s="223">
        <v>23.370000000000001</v>
      </c>
      <c r="I143" s="224"/>
      <c r="J143" s="225">
        <f>ROUND(I143*H143,2)</f>
        <v>0</v>
      </c>
      <c r="K143" s="221" t="s">
        <v>150</v>
      </c>
      <c r="L143" s="45"/>
      <c r="M143" s="226" t="s">
        <v>1</v>
      </c>
      <c r="N143" s="227" t="s">
        <v>44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160</v>
      </c>
      <c r="AT143" s="230" t="s">
        <v>146</v>
      </c>
      <c r="AU143" s="230" t="s">
        <v>89</v>
      </c>
      <c r="AY143" s="18" t="s">
        <v>143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87</v>
      </c>
      <c r="BK143" s="231">
        <f>ROUND(I143*H143,2)</f>
        <v>0</v>
      </c>
      <c r="BL143" s="18" t="s">
        <v>160</v>
      </c>
      <c r="BM143" s="230" t="s">
        <v>296</v>
      </c>
    </row>
    <row r="144" s="14" customFormat="1">
      <c r="A144" s="14"/>
      <c r="B144" s="253"/>
      <c r="C144" s="254"/>
      <c r="D144" s="244" t="s">
        <v>223</v>
      </c>
      <c r="E144" s="255" t="s">
        <v>1</v>
      </c>
      <c r="F144" s="256" t="s">
        <v>569</v>
      </c>
      <c r="G144" s="254"/>
      <c r="H144" s="257">
        <v>23.370000000000001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3" t="s">
        <v>223</v>
      </c>
      <c r="AU144" s="263" t="s">
        <v>89</v>
      </c>
      <c r="AV144" s="14" t="s">
        <v>89</v>
      </c>
      <c r="AW144" s="14" t="s">
        <v>36</v>
      </c>
      <c r="AX144" s="14" t="s">
        <v>87</v>
      </c>
      <c r="AY144" s="263" t="s">
        <v>143</v>
      </c>
    </row>
    <row r="145" s="2" customFormat="1" ht="24.15" customHeight="1">
      <c r="A145" s="39"/>
      <c r="B145" s="40"/>
      <c r="C145" s="219" t="s">
        <v>186</v>
      </c>
      <c r="D145" s="219" t="s">
        <v>146</v>
      </c>
      <c r="E145" s="220" t="s">
        <v>298</v>
      </c>
      <c r="F145" s="221" t="s">
        <v>299</v>
      </c>
      <c r="G145" s="222" t="s">
        <v>268</v>
      </c>
      <c r="H145" s="223">
        <v>23.370000000000001</v>
      </c>
      <c r="I145" s="224"/>
      <c r="J145" s="225">
        <f>ROUND(I145*H145,2)</f>
        <v>0</v>
      </c>
      <c r="K145" s="221" t="s">
        <v>150</v>
      </c>
      <c r="L145" s="45"/>
      <c r="M145" s="226" t="s">
        <v>1</v>
      </c>
      <c r="N145" s="227" t="s">
        <v>44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160</v>
      </c>
      <c r="AT145" s="230" t="s">
        <v>146</v>
      </c>
      <c r="AU145" s="230" t="s">
        <v>89</v>
      </c>
      <c r="AY145" s="18" t="s">
        <v>143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87</v>
      </c>
      <c r="BK145" s="231">
        <f>ROUND(I145*H145,2)</f>
        <v>0</v>
      </c>
      <c r="BL145" s="18" t="s">
        <v>160</v>
      </c>
      <c r="BM145" s="230" t="s">
        <v>300</v>
      </c>
    </row>
    <row r="146" s="2" customFormat="1" ht="14.4" customHeight="1">
      <c r="A146" s="39"/>
      <c r="B146" s="40"/>
      <c r="C146" s="219" t="s">
        <v>190</v>
      </c>
      <c r="D146" s="219" t="s">
        <v>146</v>
      </c>
      <c r="E146" s="220" t="s">
        <v>301</v>
      </c>
      <c r="F146" s="221" t="s">
        <v>302</v>
      </c>
      <c r="G146" s="222" t="s">
        <v>268</v>
      </c>
      <c r="H146" s="223">
        <v>23.370000000000001</v>
      </c>
      <c r="I146" s="224"/>
      <c r="J146" s="225">
        <f>ROUND(I146*H146,2)</f>
        <v>0</v>
      </c>
      <c r="K146" s="221" t="s">
        <v>150</v>
      </c>
      <c r="L146" s="45"/>
      <c r="M146" s="226" t="s">
        <v>1</v>
      </c>
      <c r="N146" s="227" t="s">
        <v>44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160</v>
      </c>
      <c r="AT146" s="230" t="s">
        <v>146</v>
      </c>
      <c r="AU146" s="230" t="s">
        <v>89</v>
      </c>
      <c r="AY146" s="18" t="s">
        <v>143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87</v>
      </c>
      <c r="BK146" s="231">
        <f>ROUND(I146*H146,2)</f>
        <v>0</v>
      </c>
      <c r="BL146" s="18" t="s">
        <v>160</v>
      </c>
      <c r="BM146" s="230" t="s">
        <v>303</v>
      </c>
    </row>
    <row r="147" s="2" customFormat="1" ht="24.15" customHeight="1">
      <c r="A147" s="39"/>
      <c r="B147" s="40"/>
      <c r="C147" s="219" t="s">
        <v>194</v>
      </c>
      <c r="D147" s="219" t="s">
        <v>146</v>
      </c>
      <c r="E147" s="220" t="s">
        <v>304</v>
      </c>
      <c r="F147" s="221" t="s">
        <v>305</v>
      </c>
      <c r="G147" s="222" t="s">
        <v>268</v>
      </c>
      <c r="H147" s="223">
        <v>7.0110000000000001</v>
      </c>
      <c r="I147" s="224"/>
      <c r="J147" s="225">
        <f>ROUND(I147*H147,2)</f>
        <v>0</v>
      </c>
      <c r="K147" s="221" t="s">
        <v>1</v>
      </c>
      <c r="L147" s="45"/>
      <c r="M147" s="226" t="s">
        <v>1</v>
      </c>
      <c r="N147" s="227" t="s">
        <v>44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1.8200000000000001</v>
      </c>
      <c r="T147" s="229">
        <f>S147*H147</f>
        <v>12.760020000000001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160</v>
      </c>
      <c r="AT147" s="230" t="s">
        <v>146</v>
      </c>
      <c r="AU147" s="230" t="s">
        <v>89</v>
      </c>
      <c r="AY147" s="18" t="s">
        <v>143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87</v>
      </c>
      <c r="BK147" s="231">
        <f>ROUND(I147*H147,2)</f>
        <v>0</v>
      </c>
      <c r="BL147" s="18" t="s">
        <v>160</v>
      </c>
      <c r="BM147" s="230" t="s">
        <v>570</v>
      </c>
    </row>
    <row r="148" s="13" customFormat="1">
      <c r="A148" s="13"/>
      <c r="B148" s="242"/>
      <c r="C148" s="243"/>
      <c r="D148" s="244" t="s">
        <v>223</v>
      </c>
      <c r="E148" s="245" t="s">
        <v>1</v>
      </c>
      <c r="F148" s="246" t="s">
        <v>283</v>
      </c>
      <c r="G148" s="243"/>
      <c r="H148" s="245" t="s">
        <v>1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223</v>
      </c>
      <c r="AU148" s="252" t="s">
        <v>89</v>
      </c>
      <c r="AV148" s="13" t="s">
        <v>87</v>
      </c>
      <c r="AW148" s="13" t="s">
        <v>36</v>
      </c>
      <c r="AX148" s="13" t="s">
        <v>79</v>
      </c>
      <c r="AY148" s="252" t="s">
        <v>143</v>
      </c>
    </row>
    <row r="149" s="14" customFormat="1">
      <c r="A149" s="14"/>
      <c r="B149" s="253"/>
      <c r="C149" s="254"/>
      <c r="D149" s="244" t="s">
        <v>223</v>
      </c>
      <c r="E149" s="255" t="s">
        <v>1</v>
      </c>
      <c r="F149" s="256" t="s">
        <v>571</v>
      </c>
      <c r="G149" s="254"/>
      <c r="H149" s="257">
        <v>3.0750000000000002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223</v>
      </c>
      <c r="AU149" s="263" t="s">
        <v>89</v>
      </c>
      <c r="AV149" s="14" t="s">
        <v>89</v>
      </c>
      <c r="AW149" s="14" t="s">
        <v>36</v>
      </c>
      <c r="AX149" s="14" t="s">
        <v>79</v>
      </c>
      <c r="AY149" s="263" t="s">
        <v>143</v>
      </c>
    </row>
    <row r="150" s="13" customFormat="1">
      <c r="A150" s="13"/>
      <c r="B150" s="242"/>
      <c r="C150" s="243"/>
      <c r="D150" s="244" t="s">
        <v>223</v>
      </c>
      <c r="E150" s="245" t="s">
        <v>1</v>
      </c>
      <c r="F150" s="246" t="s">
        <v>292</v>
      </c>
      <c r="G150" s="243"/>
      <c r="H150" s="245" t="s">
        <v>1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223</v>
      </c>
      <c r="AU150" s="252" t="s">
        <v>89</v>
      </c>
      <c r="AV150" s="13" t="s">
        <v>87</v>
      </c>
      <c r="AW150" s="13" t="s">
        <v>36</v>
      </c>
      <c r="AX150" s="13" t="s">
        <v>79</v>
      </c>
      <c r="AY150" s="252" t="s">
        <v>143</v>
      </c>
    </row>
    <row r="151" s="14" customFormat="1">
      <c r="A151" s="14"/>
      <c r="B151" s="253"/>
      <c r="C151" s="254"/>
      <c r="D151" s="244" t="s">
        <v>223</v>
      </c>
      <c r="E151" s="255" t="s">
        <v>1</v>
      </c>
      <c r="F151" s="256" t="s">
        <v>572</v>
      </c>
      <c r="G151" s="254"/>
      <c r="H151" s="257">
        <v>3.9359999999999999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223</v>
      </c>
      <c r="AU151" s="263" t="s">
        <v>89</v>
      </c>
      <c r="AV151" s="14" t="s">
        <v>89</v>
      </c>
      <c r="AW151" s="14" t="s">
        <v>36</v>
      </c>
      <c r="AX151" s="14" t="s">
        <v>79</v>
      </c>
      <c r="AY151" s="263" t="s">
        <v>143</v>
      </c>
    </row>
    <row r="152" s="15" customFormat="1">
      <c r="A152" s="15"/>
      <c r="B152" s="267"/>
      <c r="C152" s="268"/>
      <c r="D152" s="244" t="s">
        <v>223</v>
      </c>
      <c r="E152" s="269" t="s">
        <v>1</v>
      </c>
      <c r="F152" s="270" t="s">
        <v>309</v>
      </c>
      <c r="G152" s="268"/>
      <c r="H152" s="271">
        <v>7.0110000000000001</v>
      </c>
      <c r="I152" s="272"/>
      <c r="J152" s="268"/>
      <c r="K152" s="268"/>
      <c r="L152" s="273"/>
      <c r="M152" s="274"/>
      <c r="N152" s="275"/>
      <c r="O152" s="275"/>
      <c r="P152" s="275"/>
      <c r="Q152" s="275"/>
      <c r="R152" s="275"/>
      <c r="S152" s="275"/>
      <c r="T152" s="276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7" t="s">
        <v>223</v>
      </c>
      <c r="AU152" s="277" t="s">
        <v>89</v>
      </c>
      <c r="AV152" s="15" t="s">
        <v>160</v>
      </c>
      <c r="AW152" s="15" t="s">
        <v>36</v>
      </c>
      <c r="AX152" s="15" t="s">
        <v>87</v>
      </c>
      <c r="AY152" s="277" t="s">
        <v>143</v>
      </c>
    </row>
    <row r="153" s="2" customFormat="1" ht="24.15" customHeight="1">
      <c r="A153" s="39"/>
      <c r="B153" s="40"/>
      <c r="C153" s="219" t="s">
        <v>198</v>
      </c>
      <c r="D153" s="219" t="s">
        <v>146</v>
      </c>
      <c r="E153" s="220" t="s">
        <v>314</v>
      </c>
      <c r="F153" s="221" t="s">
        <v>315</v>
      </c>
      <c r="G153" s="222" t="s">
        <v>268</v>
      </c>
      <c r="H153" s="223">
        <v>2.0499999999999998</v>
      </c>
      <c r="I153" s="224"/>
      <c r="J153" s="225">
        <f>ROUND(I153*H153,2)</f>
        <v>0</v>
      </c>
      <c r="K153" s="221" t="s">
        <v>150</v>
      </c>
      <c r="L153" s="45"/>
      <c r="M153" s="226" t="s">
        <v>1</v>
      </c>
      <c r="N153" s="227" t="s">
        <v>44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160</v>
      </c>
      <c r="AT153" s="230" t="s">
        <v>146</v>
      </c>
      <c r="AU153" s="230" t="s">
        <v>89</v>
      </c>
      <c r="AY153" s="18" t="s">
        <v>143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87</v>
      </c>
      <c r="BK153" s="231">
        <f>ROUND(I153*H153,2)</f>
        <v>0</v>
      </c>
      <c r="BL153" s="18" t="s">
        <v>160</v>
      </c>
      <c r="BM153" s="230" t="s">
        <v>316</v>
      </c>
    </row>
    <row r="154" s="14" customFormat="1">
      <c r="A154" s="14"/>
      <c r="B154" s="253"/>
      <c r="C154" s="254"/>
      <c r="D154" s="244" t="s">
        <v>223</v>
      </c>
      <c r="E154" s="255" t="s">
        <v>1</v>
      </c>
      <c r="F154" s="256" t="s">
        <v>573</v>
      </c>
      <c r="G154" s="254"/>
      <c r="H154" s="257">
        <v>2.0499999999999998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3" t="s">
        <v>223</v>
      </c>
      <c r="AU154" s="263" t="s">
        <v>89</v>
      </c>
      <c r="AV154" s="14" t="s">
        <v>89</v>
      </c>
      <c r="AW154" s="14" t="s">
        <v>36</v>
      </c>
      <c r="AX154" s="14" t="s">
        <v>87</v>
      </c>
      <c r="AY154" s="263" t="s">
        <v>143</v>
      </c>
    </row>
    <row r="155" s="2" customFormat="1" ht="24.15" customHeight="1">
      <c r="A155" s="39"/>
      <c r="B155" s="40"/>
      <c r="C155" s="219" t="s">
        <v>204</v>
      </c>
      <c r="D155" s="219" t="s">
        <v>146</v>
      </c>
      <c r="E155" s="220" t="s">
        <v>319</v>
      </c>
      <c r="F155" s="221" t="s">
        <v>320</v>
      </c>
      <c r="G155" s="222" t="s">
        <v>273</v>
      </c>
      <c r="H155" s="223">
        <v>20.5</v>
      </c>
      <c r="I155" s="224"/>
      <c r="J155" s="225">
        <f>ROUND(I155*H155,2)</f>
        <v>0</v>
      </c>
      <c r="K155" s="221" t="s">
        <v>150</v>
      </c>
      <c r="L155" s="45"/>
      <c r="M155" s="226" t="s">
        <v>1</v>
      </c>
      <c r="N155" s="227" t="s">
        <v>44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160</v>
      </c>
      <c r="AT155" s="230" t="s">
        <v>146</v>
      </c>
      <c r="AU155" s="230" t="s">
        <v>89</v>
      </c>
      <c r="AY155" s="18" t="s">
        <v>143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87</v>
      </c>
      <c r="BK155" s="231">
        <f>ROUND(I155*H155,2)</f>
        <v>0</v>
      </c>
      <c r="BL155" s="18" t="s">
        <v>160</v>
      </c>
      <c r="BM155" s="230" t="s">
        <v>574</v>
      </c>
    </row>
    <row r="156" s="2" customFormat="1" ht="24.15" customHeight="1">
      <c r="A156" s="39"/>
      <c r="B156" s="40"/>
      <c r="C156" s="219" t="s">
        <v>8</v>
      </c>
      <c r="D156" s="219" t="s">
        <v>146</v>
      </c>
      <c r="E156" s="220" t="s">
        <v>322</v>
      </c>
      <c r="F156" s="221" t="s">
        <v>323</v>
      </c>
      <c r="G156" s="222" t="s">
        <v>273</v>
      </c>
      <c r="H156" s="223">
        <v>20.5</v>
      </c>
      <c r="I156" s="224"/>
      <c r="J156" s="225">
        <f>ROUND(I156*H156,2)</f>
        <v>0</v>
      </c>
      <c r="K156" s="221" t="s">
        <v>150</v>
      </c>
      <c r="L156" s="45"/>
      <c r="M156" s="226" t="s">
        <v>1</v>
      </c>
      <c r="N156" s="227" t="s">
        <v>44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160</v>
      </c>
      <c r="AT156" s="230" t="s">
        <v>146</v>
      </c>
      <c r="AU156" s="230" t="s">
        <v>89</v>
      </c>
      <c r="AY156" s="18" t="s">
        <v>143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87</v>
      </c>
      <c r="BK156" s="231">
        <f>ROUND(I156*H156,2)</f>
        <v>0</v>
      </c>
      <c r="BL156" s="18" t="s">
        <v>160</v>
      </c>
      <c r="BM156" s="230" t="s">
        <v>575</v>
      </c>
    </row>
    <row r="157" s="2" customFormat="1" ht="14.4" customHeight="1">
      <c r="A157" s="39"/>
      <c r="B157" s="40"/>
      <c r="C157" s="232" t="s">
        <v>213</v>
      </c>
      <c r="D157" s="232" t="s">
        <v>218</v>
      </c>
      <c r="E157" s="233" t="s">
        <v>325</v>
      </c>
      <c r="F157" s="234" t="s">
        <v>326</v>
      </c>
      <c r="G157" s="235" t="s">
        <v>327</v>
      </c>
      <c r="H157" s="236">
        <v>0.40999999999999998</v>
      </c>
      <c r="I157" s="237"/>
      <c r="J157" s="238">
        <f>ROUND(I157*H157,2)</f>
        <v>0</v>
      </c>
      <c r="K157" s="234" t="s">
        <v>150</v>
      </c>
      <c r="L157" s="239"/>
      <c r="M157" s="240" t="s">
        <v>1</v>
      </c>
      <c r="N157" s="241" t="s">
        <v>44</v>
      </c>
      <c r="O157" s="92"/>
      <c r="P157" s="228">
        <f>O157*H157</f>
        <v>0</v>
      </c>
      <c r="Q157" s="228">
        <v>0.001</v>
      </c>
      <c r="R157" s="228">
        <f>Q157*H157</f>
        <v>0.00040999999999999999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177</v>
      </c>
      <c r="AT157" s="230" t="s">
        <v>218</v>
      </c>
      <c r="AU157" s="230" t="s">
        <v>89</v>
      </c>
      <c r="AY157" s="18" t="s">
        <v>143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87</v>
      </c>
      <c r="BK157" s="231">
        <f>ROUND(I157*H157,2)</f>
        <v>0</v>
      </c>
      <c r="BL157" s="18" t="s">
        <v>160</v>
      </c>
      <c r="BM157" s="230" t="s">
        <v>576</v>
      </c>
    </row>
    <row r="158" s="14" customFormat="1">
      <c r="A158" s="14"/>
      <c r="B158" s="253"/>
      <c r="C158" s="254"/>
      <c r="D158" s="244" t="s">
        <v>223</v>
      </c>
      <c r="E158" s="254"/>
      <c r="F158" s="256" t="s">
        <v>577</v>
      </c>
      <c r="G158" s="254"/>
      <c r="H158" s="257">
        <v>0.40999999999999998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223</v>
      </c>
      <c r="AU158" s="263" t="s">
        <v>89</v>
      </c>
      <c r="AV158" s="14" t="s">
        <v>89</v>
      </c>
      <c r="AW158" s="14" t="s">
        <v>4</v>
      </c>
      <c r="AX158" s="14" t="s">
        <v>87</v>
      </c>
      <c r="AY158" s="263" t="s">
        <v>143</v>
      </c>
    </row>
    <row r="159" s="12" customFormat="1" ht="22.8" customHeight="1">
      <c r="A159" s="12"/>
      <c r="B159" s="203"/>
      <c r="C159" s="204"/>
      <c r="D159" s="205" t="s">
        <v>78</v>
      </c>
      <c r="E159" s="217" t="s">
        <v>89</v>
      </c>
      <c r="F159" s="217" t="s">
        <v>330</v>
      </c>
      <c r="G159" s="204"/>
      <c r="H159" s="204"/>
      <c r="I159" s="207"/>
      <c r="J159" s="218">
        <f>BK159</f>
        <v>0</v>
      </c>
      <c r="K159" s="204"/>
      <c r="L159" s="209"/>
      <c r="M159" s="210"/>
      <c r="N159" s="211"/>
      <c r="O159" s="211"/>
      <c r="P159" s="212">
        <f>SUM(P160:P161)</f>
        <v>0</v>
      </c>
      <c r="Q159" s="211"/>
      <c r="R159" s="212">
        <f>SUM(R160:R161)</f>
        <v>4.4279999999999999</v>
      </c>
      <c r="S159" s="211"/>
      <c r="T159" s="213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87</v>
      </c>
      <c r="AT159" s="215" t="s">
        <v>78</v>
      </c>
      <c r="AU159" s="215" t="s">
        <v>87</v>
      </c>
      <c r="AY159" s="214" t="s">
        <v>143</v>
      </c>
      <c r="BK159" s="216">
        <f>SUM(BK160:BK161)</f>
        <v>0</v>
      </c>
    </row>
    <row r="160" s="2" customFormat="1" ht="24.15" customHeight="1">
      <c r="A160" s="39"/>
      <c r="B160" s="40"/>
      <c r="C160" s="219" t="s">
        <v>217</v>
      </c>
      <c r="D160" s="219" t="s">
        <v>146</v>
      </c>
      <c r="E160" s="220" t="s">
        <v>331</v>
      </c>
      <c r="F160" s="221" t="s">
        <v>332</v>
      </c>
      <c r="G160" s="222" t="s">
        <v>268</v>
      </c>
      <c r="H160" s="223">
        <v>2.0499999999999998</v>
      </c>
      <c r="I160" s="224"/>
      <c r="J160" s="225">
        <f>ROUND(I160*H160,2)</f>
        <v>0</v>
      </c>
      <c r="K160" s="221" t="s">
        <v>150</v>
      </c>
      <c r="L160" s="45"/>
      <c r="M160" s="226" t="s">
        <v>1</v>
      </c>
      <c r="N160" s="227" t="s">
        <v>44</v>
      </c>
      <c r="O160" s="92"/>
      <c r="P160" s="228">
        <f>O160*H160</f>
        <v>0</v>
      </c>
      <c r="Q160" s="228">
        <v>2.1600000000000001</v>
      </c>
      <c r="R160" s="228">
        <f>Q160*H160</f>
        <v>4.4279999999999999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160</v>
      </c>
      <c r="AT160" s="230" t="s">
        <v>146</v>
      </c>
      <c r="AU160" s="230" t="s">
        <v>89</v>
      </c>
      <c r="AY160" s="18" t="s">
        <v>143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87</v>
      </c>
      <c r="BK160" s="231">
        <f>ROUND(I160*H160,2)</f>
        <v>0</v>
      </c>
      <c r="BL160" s="18" t="s">
        <v>160</v>
      </c>
      <c r="BM160" s="230" t="s">
        <v>578</v>
      </c>
    </row>
    <row r="161" s="14" customFormat="1">
      <c r="A161" s="14"/>
      <c r="B161" s="253"/>
      <c r="C161" s="254"/>
      <c r="D161" s="244" t="s">
        <v>223</v>
      </c>
      <c r="E161" s="255" t="s">
        <v>1</v>
      </c>
      <c r="F161" s="256" t="s">
        <v>579</v>
      </c>
      <c r="G161" s="254"/>
      <c r="H161" s="257">
        <v>2.0499999999999998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3" t="s">
        <v>223</v>
      </c>
      <c r="AU161" s="263" t="s">
        <v>89</v>
      </c>
      <c r="AV161" s="14" t="s">
        <v>89</v>
      </c>
      <c r="AW161" s="14" t="s">
        <v>36</v>
      </c>
      <c r="AX161" s="14" t="s">
        <v>87</v>
      </c>
      <c r="AY161" s="263" t="s">
        <v>143</v>
      </c>
    </row>
    <row r="162" s="12" customFormat="1" ht="22.8" customHeight="1">
      <c r="A162" s="12"/>
      <c r="B162" s="203"/>
      <c r="C162" s="204"/>
      <c r="D162" s="205" t="s">
        <v>78</v>
      </c>
      <c r="E162" s="217" t="s">
        <v>160</v>
      </c>
      <c r="F162" s="217" t="s">
        <v>336</v>
      </c>
      <c r="G162" s="204"/>
      <c r="H162" s="204"/>
      <c r="I162" s="207"/>
      <c r="J162" s="218">
        <f>BK162</f>
        <v>0</v>
      </c>
      <c r="K162" s="204"/>
      <c r="L162" s="209"/>
      <c r="M162" s="210"/>
      <c r="N162" s="211"/>
      <c r="O162" s="211"/>
      <c r="P162" s="212">
        <f>SUM(P163:P170)</f>
        <v>0</v>
      </c>
      <c r="Q162" s="211"/>
      <c r="R162" s="212">
        <f>SUM(R163:R170)</f>
        <v>32.858790720000002</v>
      </c>
      <c r="S162" s="211"/>
      <c r="T162" s="213">
        <f>SUM(T163:T170)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4" t="s">
        <v>87</v>
      </c>
      <c r="AT162" s="215" t="s">
        <v>78</v>
      </c>
      <c r="AU162" s="215" t="s">
        <v>87</v>
      </c>
      <c r="AY162" s="214" t="s">
        <v>143</v>
      </c>
      <c r="BK162" s="216">
        <f>SUM(BK163:BK170)</f>
        <v>0</v>
      </c>
    </row>
    <row r="163" s="2" customFormat="1" ht="24.15" customHeight="1">
      <c r="A163" s="39"/>
      <c r="B163" s="40"/>
      <c r="C163" s="219" t="s">
        <v>238</v>
      </c>
      <c r="D163" s="219" t="s">
        <v>146</v>
      </c>
      <c r="E163" s="220" t="s">
        <v>337</v>
      </c>
      <c r="F163" s="221" t="s">
        <v>338</v>
      </c>
      <c r="G163" s="222" t="s">
        <v>268</v>
      </c>
      <c r="H163" s="223">
        <v>9.1839999999999993</v>
      </c>
      <c r="I163" s="224"/>
      <c r="J163" s="225">
        <f>ROUND(I163*H163,2)</f>
        <v>0</v>
      </c>
      <c r="K163" s="221" t="s">
        <v>150</v>
      </c>
      <c r="L163" s="45"/>
      <c r="M163" s="226" t="s">
        <v>1</v>
      </c>
      <c r="N163" s="227" t="s">
        <v>44</v>
      </c>
      <c r="O163" s="92"/>
      <c r="P163" s="228">
        <f>O163*H163</f>
        <v>0</v>
      </c>
      <c r="Q163" s="228">
        <v>2.13408</v>
      </c>
      <c r="R163" s="228">
        <f>Q163*H163</f>
        <v>19.599390719999999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160</v>
      </c>
      <c r="AT163" s="230" t="s">
        <v>146</v>
      </c>
      <c r="AU163" s="230" t="s">
        <v>89</v>
      </c>
      <c r="AY163" s="18" t="s">
        <v>143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87</v>
      </c>
      <c r="BK163" s="231">
        <f>ROUND(I163*H163,2)</f>
        <v>0</v>
      </c>
      <c r="BL163" s="18" t="s">
        <v>160</v>
      </c>
      <c r="BM163" s="230" t="s">
        <v>339</v>
      </c>
    </row>
    <row r="164" s="13" customFormat="1">
      <c r="A164" s="13"/>
      <c r="B164" s="242"/>
      <c r="C164" s="243"/>
      <c r="D164" s="244" t="s">
        <v>223</v>
      </c>
      <c r="E164" s="245" t="s">
        <v>1</v>
      </c>
      <c r="F164" s="246" t="s">
        <v>292</v>
      </c>
      <c r="G164" s="243"/>
      <c r="H164" s="245" t="s">
        <v>1</v>
      </c>
      <c r="I164" s="247"/>
      <c r="J164" s="243"/>
      <c r="K164" s="243"/>
      <c r="L164" s="248"/>
      <c r="M164" s="249"/>
      <c r="N164" s="250"/>
      <c r="O164" s="250"/>
      <c r="P164" s="250"/>
      <c r="Q164" s="250"/>
      <c r="R164" s="250"/>
      <c r="S164" s="250"/>
      <c r="T164" s="25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2" t="s">
        <v>223</v>
      </c>
      <c r="AU164" s="252" t="s">
        <v>89</v>
      </c>
      <c r="AV164" s="13" t="s">
        <v>87</v>
      </c>
      <c r="AW164" s="13" t="s">
        <v>36</v>
      </c>
      <c r="AX164" s="13" t="s">
        <v>79</v>
      </c>
      <c r="AY164" s="252" t="s">
        <v>143</v>
      </c>
    </row>
    <row r="165" s="14" customFormat="1">
      <c r="A165" s="14"/>
      <c r="B165" s="253"/>
      <c r="C165" s="254"/>
      <c r="D165" s="244" t="s">
        <v>223</v>
      </c>
      <c r="E165" s="255" t="s">
        <v>1</v>
      </c>
      <c r="F165" s="256" t="s">
        <v>580</v>
      </c>
      <c r="G165" s="254"/>
      <c r="H165" s="257">
        <v>9.1839999999999993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3" t="s">
        <v>223</v>
      </c>
      <c r="AU165" s="263" t="s">
        <v>89</v>
      </c>
      <c r="AV165" s="14" t="s">
        <v>89</v>
      </c>
      <c r="AW165" s="14" t="s">
        <v>36</v>
      </c>
      <c r="AX165" s="14" t="s">
        <v>87</v>
      </c>
      <c r="AY165" s="263" t="s">
        <v>143</v>
      </c>
    </row>
    <row r="166" s="2" customFormat="1" ht="24.15" customHeight="1">
      <c r="A166" s="39"/>
      <c r="B166" s="40"/>
      <c r="C166" s="219" t="s">
        <v>242</v>
      </c>
      <c r="D166" s="219" t="s">
        <v>146</v>
      </c>
      <c r="E166" s="220" t="s">
        <v>342</v>
      </c>
      <c r="F166" s="221" t="s">
        <v>343</v>
      </c>
      <c r="G166" s="222" t="s">
        <v>273</v>
      </c>
      <c r="H166" s="223">
        <v>16.399999999999999</v>
      </c>
      <c r="I166" s="224"/>
      <c r="J166" s="225">
        <f>ROUND(I166*H166,2)</f>
        <v>0</v>
      </c>
      <c r="K166" s="221" t="s">
        <v>150</v>
      </c>
      <c r="L166" s="45"/>
      <c r="M166" s="226" t="s">
        <v>1</v>
      </c>
      <c r="N166" s="227" t="s">
        <v>44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160</v>
      </c>
      <c r="AT166" s="230" t="s">
        <v>146</v>
      </c>
      <c r="AU166" s="230" t="s">
        <v>89</v>
      </c>
      <c r="AY166" s="18" t="s">
        <v>143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87</v>
      </c>
      <c r="BK166" s="231">
        <f>ROUND(I166*H166,2)</f>
        <v>0</v>
      </c>
      <c r="BL166" s="18" t="s">
        <v>160</v>
      </c>
      <c r="BM166" s="230" t="s">
        <v>344</v>
      </c>
    </row>
    <row r="167" s="14" customFormat="1">
      <c r="A167" s="14"/>
      <c r="B167" s="253"/>
      <c r="C167" s="254"/>
      <c r="D167" s="244" t="s">
        <v>223</v>
      </c>
      <c r="E167" s="255" t="s">
        <v>1</v>
      </c>
      <c r="F167" s="256" t="s">
        <v>581</v>
      </c>
      <c r="G167" s="254"/>
      <c r="H167" s="257">
        <v>16.399999999999999</v>
      </c>
      <c r="I167" s="258"/>
      <c r="J167" s="254"/>
      <c r="K167" s="254"/>
      <c r="L167" s="259"/>
      <c r="M167" s="260"/>
      <c r="N167" s="261"/>
      <c r="O167" s="261"/>
      <c r="P167" s="261"/>
      <c r="Q167" s="261"/>
      <c r="R167" s="261"/>
      <c r="S167" s="261"/>
      <c r="T167" s="26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3" t="s">
        <v>223</v>
      </c>
      <c r="AU167" s="263" t="s">
        <v>89</v>
      </c>
      <c r="AV167" s="14" t="s">
        <v>89</v>
      </c>
      <c r="AW167" s="14" t="s">
        <v>36</v>
      </c>
      <c r="AX167" s="14" t="s">
        <v>87</v>
      </c>
      <c r="AY167" s="263" t="s">
        <v>143</v>
      </c>
    </row>
    <row r="168" s="2" customFormat="1" ht="24.15" customHeight="1">
      <c r="A168" s="39"/>
      <c r="B168" s="40"/>
      <c r="C168" s="219" t="s">
        <v>226</v>
      </c>
      <c r="D168" s="219" t="s">
        <v>146</v>
      </c>
      <c r="E168" s="220" t="s">
        <v>346</v>
      </c>
      <c r="F168" s="221" t="s">
        <v>347</v>
      </c>
      <c r="G168" s="222" t="s">
        <v>268</v>
      </c>
      <c r="H168" s="223">
        <v>7.1749999999999998</v>
      </c>
      <c r="I168" s="224"/>
      <c r="J168" s="225">
        <f>ROUND(I168*H168,2)</f>
        <v>0</v>
      </c>
      <c r="K168" s="221" t="s">
        <v>150</v>
      </c>
      <c r="L168" s="45"/>
      <c r="M168" s="226" t="s">
        <v>1</v>
      </c>
      <c r="N168" s="227" t="s">
        <v>44</v>
      </c>
      <c r="O168" s="92"/>
      <c r="P168" s="228">
        <f>O168*H168</f>
        <v>0</v>
      </c>
      <c r="Q168" s="228">
        <v>1.8480000000000001</v>
      </c>
      <c r="R168" s="228">
        <f>Q168*H168</f>
        <v>13.259399999999999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160</v>
      </c>
      <c r="AT168" s="230" t="s">
        <v>146</v>
      </c>
      <c r="AU168" s="230" t="s">
        <v>89</v>
      </c>
      <c r="AY168" s="18" t="s">
        <v>143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87</v>
      </c>
      <c r="BK168" s="231">
        <f>ROUND(I168*H168,2)</f>
        <v>0</v>
      </c>
      <c r="BL168" s="18" t="s">
        <v>160</v>
      </c>
      <c r="BM168" s="230" t="s">
        <v>348</v>
      </c>
    </row>
    <row r="169" s="13" customFormat="1">
      <c r="A169" s="13"/>
      <c r="B169" s="242"/>
      <c r="C169" s="243"/>
      <c r="D169" s="244" t="s">
        <v>223</v>
      </c>
      <c r="E169" s="245" t="s">
        <v>1</v>
      </c>
      <c r="F169" s="246" t="s">
        <v>283</v>
      </c>
      <c r="G169" s="243"/>
      <c r="H169" s="245" t="s">
        <v>1</v>
      </c>
      <c r="I169" s="247"/>
      <c r="J169" s="243"/>
      <c r="K169" s="243"/>
      <c r="L169" s="248"/>
      <c r="M169" s="249"/>
      <c r="N169" s="250"/>
      <c r="O169" s="250"/>
      <c r="P169" s="250"/>
      <c r="Q169" s="250"/>
      <c r="R169" s="250"/>
      <c r="S169" s="250"/>
      <c r="T169" s="25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2" t="s">
        <v>223</v>
      </c>
      <c r="AU169" s="252" t="s">
        <v>89</v>
      </c>
      <c r="AV169" s="13" t="s">
        <v>87</v>
      </c>
      <c r="AW169" s="13" t="s">
        <v>36</v>
      </c>
      <c r="AX169" s="13" t="s">
        <v>79</v>
      </c>
      <c r="AY169" s="252" t="s">
        <v>143</v>
      </c>
    </row>
    <row r="170" s="14" customFormat="1">
      <c r="A170" s="14"/>
      <c r="B170" s="253"/>
      <c r="C170" s="254"/>
      <c r="D170" s="244" t="s">
        <v>223</v>
      </c>
      <c r="E170" s="255" t="s">
        <v>1</v>
      </c>
      <c r="F170" s="256" t="s">
        <v>582</v>
      </c>
      <c r="G170" s="254"/>
      <c r="H170" s="257">
        <v>7.1749999999999998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3" t="s">
        <v>223</v>
      </c>
      <c r="AU170" s="263" t="s">
        <v>89</v>
      </c>
      <c r="AV170" s="14" t="s">
        <v>89</v>
      </c>
      <c r="AW170" s="14" t="s">
        <v>36</v>
      </c>
      <c r="AX170" s="14" t="s">
        <v>87</v>
      </c>
      <c r="AY170" s="263" t="s">
        <v>143</v>
      </c>
    </row>
    <row r="171" s="12" customFormat="1" ht="22.8" customHeight="1">
      <c r="A171" s="12"/>
      <c r="B171" s="203"/>
      <c r="C171" s="204"/>
      <c r="D171" s="205" t="s">
        <v>78</v>
      </c>
      <c r="E171" s="217" t="s">
        <v>351</v>
      </c>
      <c r="F171" s="217" t="s">
        <v>352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SUM(P172:P178)</f>
        <v>0</v>
      </c>
      <c r="Q171" s="211"/>
      <c r="R171" s="212">
        <f>SUM(R172:R178)</f>
        <v>0</v>
      </c>
      <c r="S171" s="211"/>
      <c r="T171" s="213">
        <f>SUM(T172:T178)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87</v>
      </c>
      <c r="AT171" s="215" t="s">
        <v>78</v>
      </c>
      <c r="AU171" s="215" t="s">
        <v>87</v>
      </c>
      <c r="AY171" s="214" t="s">
        <v>143</v>
      </c>
      <c r="BK171" s="216">
        <f>SUM(BK172:BK178)</f>
        <v>0</v>
      </c>
    </row>
    <row r="172" s="2" customFormat="1" ht="24.15" customHeight="1">
      <c r="A172" s="39"/>
      <c r="B172" s="40"/>
      <c r="C172" s="219" t="s">
        <v>7</v>
      </c>
      <c r="D172" s="219" t="s">
        <v>146</v>
      </c>
      <c r="E172" s="220" t="s">
        <v>298</v>
      </c>
      <c r="F172" s="221" t="s">
        <v>299</v>
      </c>
      <c r="G172" s="222" t="s">
        <v>268</v>
      </c>
      <c r="H172" s="223">
        <v>16.359999999999999</v>
      </c>
      <c r="I172" s="224"/>
      <c r="J172" s="225">
        <f>ROUND(I172*H172,2)</f>
        <v>0</v>
      </c>
      <c r="K172" s="221" t="s">
        <v>150</v>
      </c>
      <c r="L172" s="45"/>
      <c r="M172" s="226" t="s">
        <v>1</v>
      </c>
      <c r="N172" s="227" t="s">
        <v>44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160</v>
      </c>
      <c r="AT172" s="230" t="s">
        <v>146</v>
      </c>
      <c r="AU172" s="230" t="s">
        <v>89</v>
      </c>
      <c r="AY172" s="18" t="s">
        <v>143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87</v>
      </c>
      <c r="BK172" s="231">
        <f>ROUND(I172*H172,2)</f>
        <v>0</v>
      </c>
      <c r="BL172" s="18" t="s">
        <v>160</v>
      </c>
      <c r="BM172" s="230" t="s">
        <v>583</v>
      </c>
    </row>
    <row r="173" s="14" customFormat="1">
      <c r="A173" s="14"/>
      <c r="B173" s="253"/>
      <c r="C173" s="254"/>
      <c r="D173" s="244" t="s">
        <v>223</v>
      </c>
      <c r="E173" s="255" t="s">
        <v>1</v>
      </c>
      <c r="F173" s="256" t="s">
        <v>584</v>
      </c>
      <c r="G173" s="254"/>
      <c r="H173" s="257">
        <v>16.359999999999999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3" t="s">
        <v>223</v>
      </c>
      <c r="AU173" s="263" t="s">
        <v>89</v>
      </c>
      <c r="AV173" s="14" t="s">
        <v>89</v>
      </c>
      <c r="AW173" s="14" t="s">
        <v>36</v>
      </c>
      <c r="AX173" s="14" t="s">
        <v>87</v>
      </c>
      <c r="AY173" s="263" t="s">
        <v>143</v>
      </c>
    </row>
    <row r="174" s="2" customFormat="1" ht="24.15" customHeight="1">
      <c r="A174" s="39"/>
      <c r="B174" s="40"/>
      <c r="C174" s="219" t="s">
        <v>234</v>
      </c>
      <c r="D174" s="219" t="s">
        <v>146</v>
      </c>
      <c r="E174" s="220" t="s">
        <v>356</v>
      </c>
      <c r="F174" s="221" t="s">
        <v>357</v>
      </c>
      <c r="G174" s="222" t="s">
        <v>221</v>
      </c>
      <c r="H174" s="223">
        <v>31.082000000000001</v>
      </c>
      <c r="I174" s="224"/>
      <c r="J174" s="225">
        <f>ROUND(I174*H174,2)</f>
        <v>0</v>
      </c>
      <c r="K174" s="221" t="s">
        <v>150</v>
      </c>
      <c r="L174" s="45"/>
      <c r="M174" s="226" t="s">
        <v>1</v>
      </c>
      <c r="N174" s="227" t="s">
        <v>44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160</v>
      </c>
      <c r="AT174" s="230" t="s">
        <v>146</v>
      </c>
      <c r="AU174" s="230" t="s">
        <v>89</v>
      </c>
      <c r="AY174" s="18" t="s">
        <v>143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87</v>
      </c>
      <c r="BK174" s="231">
        <f>ROUND(I174*H174,2)</f>
        <v>0</v>
      </c>
      <c r="BL174" s="18" t="s">
        <v>160</v>
      </c>
      <c r="BM174" s="230" t="s">
        <v>358</v>
      </c>
    </row>
    <row r="175" s="14" customFormat="1">
      <c r="A175" s="14"/>
      <c r="B175" s="253"/>
      <c r="C175" s="254"/>
      <c r="D175" s="244" t="s">
        <v>223</v>
      </c>
      <c r="E175" s="255" t="s">
        <v>1</v>
      </c>
      <c r="F175" s="256" t="s">
        <v>585</v>
      </c>
      <c r="G175" s="254"/>
      <c r="H175" s="257">
        <v>31.082000000000001</v>
      </c>
      <c r="I175" s="258"/>
      <c r="J175" s="254"/>
      <c r="K175" s="254"/>
      <c r="L175" s="259"/>
      <c r="M175" s="260"/>
      <c r="N175" s="261"/>
      <c r="O175" s="261"/>
      <c r="P175" s="261"/>
      <c r="Q175" s="261"/>
      <c r="R175" s="261"/>
      <c r="S175" s="261"/>
      <c r="T175" s="262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3" t="s">
        <v>223</v>
      </c>
      <c r="AU175" s="263" t="s">
        <v>89</v>
      </c>
      <c r="AV175" s="14" t="s">
        <v>89</v>
      </c>
      <c r="AW175" s="14" t="s">
        <v>36</v>
      </c>
      <c r="AX175" s="14" t="s">
        <v>87</v>
      </c>
      <c r="AY175" s="263" t="s">
        <v>143</v>
      </c>
    </row>
    <row r="176" s="2" customFormat="1" ht="24.15" customHeight="1">
      <c r="A176" s="39"/>
      <c r="B176" s="40"/>
      <c r="C176" s="219" t="s">
        <v>355</v>
      </c>
      <c r="D176" s="219" t="s">
        <v>146</v>
      </c>
      <c r="E176" s="220" t="s">
        <v>361</v>
      </c>
      <c r="F176" s="221" t="s">
        <v>362</v>
      </c>
      <c r="G176" s="222" t="s">
        <v>221</v>
      </c>
      <c r="H176" s="223">
        <v>279.738</v>
      </c>
      <c r="I176" s="224"/>
      <c r="J176" s="225">
        <f>ROUND(I176*H176,2)</f>
        <v>0</v>
      </c>
      <c r="K176" s="221" t="s">
        <v>150</v>
      </c>
      <c r="L176" s="45"/>
      <c r="M176" s="226" t="s">
        <v>1</v>
      </c>
      <c r="N176" s="227" t="s">
        <v>44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160</v>
      </c>
      <c r="AT176" s="230" t="s">
        <v>146</v>
      </c>
      <c r="AU176" s="230" t="s">
        <v>89</v>
      </c>
      <c r="AY176" s="18" t="s">
        <v>143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87</v>
      </c>
      <c r="BK176" s="231">
        <f>ROUND(I176*H176,2)</f>
        <v>0</v>
      </c>
      <c r="BL176" s="18" t="s">
        <v>160</v>
      </c>
      <c r="BM176" s="230" t="s">
        <v>363</v>
      </c>
    </row>
    <row r="177" s="14" customFormat="1">
      <c r="A177" s="14"/>
      <c r="B177" s="253"/>
      <c r="C177" s="254"/>
      <c r="D177" s="244" t="s">
        <v>223</v>
      </c>
      <c r="E177" s="255" t="s">
        <v>1</v>
      </c>
      <c r="F177" s="256" t="s">
        <v>586</v>
      </c>
      <c r="G177" s="254"/>
      <c r="H177" s="257">
        <v>279.738</v>
      </c>
      <c r="I177" s="258"/>
      <c r="J177" s="254"/>
      <c r="K177" s="254"/>
      <c r="L177" s="259"/>
      <c r="M177" s="260"/>
      <c r="N177" s="261"/>
      <c r="O177" s="261"/>
      <c r="P177" s="261"/>
      <c r="Q177" s="261"/>
      <c r="R177" s="261"/>
      <c r="S177" s="261"/>
      <c r="T177" s="262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3" t="s">
        <v>223</v>
      </c>
      <c r="AU177" s="263" t="s">
        <v>89</v>
      </c>
      <c r="AV177" s="14" t="s">
        <v>89</v>
      </c>
      <c r="AW177" s="14" t="s">
        <v>36</v>
      </c>
      <c r="AX177" s="14" t="s">
        <v>87</v>
      </c>
      <c r="AY177" s="263" t="s">
        <v>143</v>
      </c>
    </row>
    <row r="178" s="2" customFormat="1" ht="24.15" customHeight="1">
      <c r="A178" s="39"/>
      <c r="B178" s="40"/>
      <c r="C178" s="219" t="s">
        <v>360</v>
      </c>
      <c r="D178" s="219" t="s">
        <v>146</v>
      </c>
      <c r="E178" s="220" t="s">
        <v>366</v>
      </c>
      <c r="F178" s="221" t="s">
        <v>367</v>
      </c>
      <c r="G178" s="222" t="s">
        <v>221</v>
      </c>
      <c r="H178" s="223">
        <v>31.082000000000001</v>
      </c>
      <c r="I178" s="224"/>
      <c r="J178" s="225">
        <f>ROUND(I178*H178,2)</f>
        <v>0</v>
      </c>
      <c r="K178" s="221" t="s">
        <v>150</v>
      </c>
      <c r="L178" s="45"/>
      <c r="M178" s="226" t="s">
        <v>1</v>
      </c>
      <c r="N178" s="227" t="s">
        <v>44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160</v>
      </c>
      <c r="AT178" s="230" t="s">
        <v>146</v>
      </c>
      <c r="AU178" s="230" t="s">
        <v>89</v>
      </c>
      <c r="AY178" s="18" t="s">
        <v>143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87</v>
      </c>
      <c r="BK178" s="231">
        <f>ROUND(I178*H178,2)</f>
        <v>0</v>
      </c>
      <c r="BL178" s="18" t="s">
        <v>160</v>
      </c>
      <c r="BM178" s="230" t="s">
        <v>587</v>
      </c>
    </row>
    <row r="179" s="12" customFormat="1" ht="22.8" customHeight="1">
      <c r="A179" s="12"/>
      <c r="B179" s="203"/>
      <c r="C179" s="204"/>
      <c r="D179" s="205" t="s">
        <v>78</v>
      </c>
      <c r="E179" s="217" t="s">
        <v>369</v>
      </c>
      <c r="F179" s="217" t="s">
        <v>370</v>
      </c>
      <c r="G179" s="204"/>
      <c r="H179" s="204"/>
      <c r="I179" s="207"/>
      <c r="J179" s="218">
        <f>BK179</f>
        <v>0</v>
      </c>
      <c r="K179" s="204"/>
      <c r="L179" s="209"/>
      <c r="M179" s="210"/>
      <c r="N179" s="211"/>
      <c r="O179" s="211"/>
      <c r="P179" s="212">
        <f>P180</f>
        <v>0</v>
      </c>
      <c r="Q179" s="211"/>
      <c r="R179" s="212">
        <f>R180</f>
        <v>0</v>
      </c>
      <c r="S179" s="211"/>
      <c r="T179" s="213">
        <f>T180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4" t="s">
        <v>87</v>
      </c>
      <c r="AT179" s="215" t="s">
        <v>78</v>
      </c>
      <c r="AU179" s="215" t="s">
        <v>87</v>
      </c>
      <c r="AY179" s="214" t="s">
        <v>143</v>
      </c>
      <c r="BK179" s="216">
        <f>BK180</f>
        <v>0</v>
      </c>
    </row>
    <row r="180" s="2" customFormat="1" ht="14.4" customHeight="1">
      <c r="A180" s="39"/>
      <c r="B180" s="40"/>
      <c r="C180" s="219" t="s">
        <v>365</v>
      </c>
      <c r="D180" s="219" t="s">
        <v>146</v>
      </c>
      <c r="E180" s="220" t="s">
        <v>372</v>
      </c>
      <c r="F180" s="221" t="s">
        <v>373</v>
      </c>
      <c r="G180" s="222" t="s">
        <v>221</v>
      </c>
      <c r="H180" s="223">
        <v>37.289000000000001</v>
      </c>
      <c r="I180" s="224"/>
      <c r="J180" s="225">
        <f>ROUND(I180*H180,2)</f>
        <v>0</v>
      </c>
      <c r="K180" s="221" t="s">
        <v>150</v>
      </c>
      <c r="L180" s="45"/>
      <c r="M180" s="278" t="s">
        <v>1</v>
      </c>
      <c r="N180" s="279" t="s">
        <v>44</v>
      </c>
      <c r="O180" s="280"/>
      <c r="P180" s="281">
        <f>O180*H180</f>
        <v>0</v>
      </c>
      <c r="Q180" s="281">
        <v>0</v>
      </c>
      <c r="R180" s="281">
        <f>Q180*H180</f>
        <v>0</v>
      </c>
      <c r="S180" s="281">
        <v>0</v>
      </c>
      <c r="T180" s="282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160</v>
      </c>
      <c r="AT180" s="230" t="s">
        <v>146</v>
      </c>
      <c r="AU180" s="230" t="s">
        <v>89</v>
      </c>
      <c r="AY180" s="18" t="s">
        <v>143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87</v>
      </c>
      <c r="BK180" s="231">
        <f>ROUND(I180*H180,2)</f>
        <v>0</v>
      </c>
      <c r="BL180" s="18" t="s">
        <v>160</v>
      </c>
      <c r="BM180" s="230" t="s">
        <v>374</v>
      </c>
    </row>
    <row r="181" s="2" customFormat="1" ht="6.96" customHeight="1">
      <c r="A181" s="39"/>
      <c r="B181" s="67"/>
      <c r="C181" s="68"/>
      <c r="D181" s="68"/>
      <c r="E181" s="68"/>
      <c r="F181" s="68"/>
      <c r="G181" s="68"/>
      <c r="H181" s="68"/>
      <c r="I181" s="68"/>
      <c r="J181" s="68"/>
      <c r="K181" s="68"/>
      <c r="L181" s="45"/>
      <c r="M181" s="39"/>
      <c r="O181" s="39"/>
      <c r="P181" s="39"/>
      <c r="Q181" s="39"/>
      <c r="R181" s="39"/>
      <c r="S181" s="39"/>
      <c r="T181" s="39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</row>
  </sheetData>
  <sheetProtection sheet="1" autoFilter="0" formatColumns="0" formatRows="0" objects="1" scenarios="1" spinCount="100000" saltValue="ZNbIy6YOZ0uMfUFUpySdzRrRbOaWgajdOZtnslak4uFk+UnfUsUEBj+0xL4nSazwPcrnPYB8UrFrWFQ9pf0iSA==" hashValue="Sw6nV+MVk77910yE4yIEcS9UFiKfuza3MdTyD9LkjP4Ku7mrbplbRTTKcAEBNRScYtleh5Vn62JbfZaNiHi6WQ==" algorithmName="SHA-512" password="CC35"/>
  <autoFilter ref="C121:K180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Merta, Sobotín-oprava koryta toku ř.km 4,220-5,614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588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114</v>
      </c>
      <c r="G12" s="39"/>
      <c r="H12" s="39"/>
      <c r="I12" s="141" t="s">
        <v>22</v>
      </c>
      <c r="J12" s="145" t="str">
        <f>'Rekapitulace stavby'!AN8</f>
        <v>9. 7. 2021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115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>28571690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SAFETY PRO s.r.o</v>
      </c>
      <c r="F21" s="39"/>
      <c r="G21" s="39"/>
      <c r="H21" s="39"/>
      <c r="I21" s="141" t="s">
        <v>28</v>
      </c>
      <c r="J21" s="144" t="str">
        <f>IF('Rekapitulace stavby'!AN17="","",'Rekapitulace stavby'!AN17)</f>
        <v>CZ28571690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116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ROUND((SUM(BE122:BE191)),  2)</f>
        <v>0</v>
      </c>
      <c r="G33" s="39"/>
      <c r="H33" s="39"/>
      <c r="I33" s="156">
        <v>0.20999999999999999</v>
      </c>
      <c r="J33" s="155">
        <f>ROUND(((SUM(BE122:BE191))*I33),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ROUND((SUM(BF122:BF191)),  2)</f>
        <v>0</v>
      </c>
      <c r="G34" s="39"/>
      <c r="H34" s="39"/>
      <c r="I34" s="156">
        <v>0.14999999999999999</v>
      </c>
      <c r="J34" s="155">
        <f>ROUND(((SUM(BF122:BF191))*I34),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ROUND((SUM(BG122:BG191)),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ROUND((SUM(BH122:BH191)),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ROUND((SUM(BI122:BI191)),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Merta, Sobotín-oprava koryta toku ř.km 4,220-5,614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06 - PB + LB rozplavené opevnění (u koní)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Sobotín</v>
      </c>
      <c r="G89" s="41"/>
      <c r="H89" s="41"/>
      <c r="I89" s="33" t="s">
        <v>22</v>
      </c>
      <c r="J89" s="80" t="str">
        <f>IF(J12="","",J12)</f>
        <v>9. 7. 2021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PMO Moravy</v>
      </c>
      <c r="G91" s="41"/>
      <c r="H91" s="41"/>
      <c r="I91" s="33" t="s">
        <v>32</v>
      </c>
      <c r="J91" s="37" t="str">
        <f>E21</f>
        <v>SAFETY PRO s.r.o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Slavek Šiška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247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248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249</v>
      </c>
      <c r="E99" s="189"/>
      <c r="F99" s="189"/>
      <c r="G99" s="189"/>
      <c r="H99" s="189"/>
      <c r="I99" s="189"/>
      <c r="J99" s="190">
        <f>J168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250</v>
      </c>
      <c r="E100" s="189"/>
      <c r="F100" s="189"/>
      <c r="G100" s="189"/>
      <c r="H100" s="189"/>
      <c r="I100" s="189"/>
      <c r="J100" s="190">
        <f>J171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251</v>
      </c>
      <c r="E101" s="189"/>
      <c r="F101" s="189"/>
      <c r="G101" s="189"/>
      <c r="H101" s="189"/>
      <c r="I101" s="189"/>
      <c r="J101" s="190">
        <f>J182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252</v>
      </c>
      <c r="E102" s="189"/>
      <c r="F102" s="189"/>
      <c r="G102" s="189"/>
      <c r="H102" s="189"/>
      <c r="I102" s="189"/>
      <c r="J102" s="190">
        <f>J190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Merta, Sobotín-oprava koryta toku ř.km 4,220-5,614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06 - PB + LB rozplavené opevnění (u koní)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Sobotín</v>
      </c>
      <c r="G116" s="41"/>
      <c r="H116" s="41"/>
      <c r="I116" s="33" t="s">
        <v>22</v>
      </c>
      <c r="J116" s="80" t="str">
        <f>IF(J12="","",J12)</f>
        <v>9. 7. 2021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PMO Moravy</v>
      </c>
      <c r="G118" s="41"/>
      <c r="H118" s="41"/>
      <c r="I118" s="33" t="s">
        <v>32</v>
      </c>
      <c r="J118" s="37" t="str">
        <f>E21</f>
        <v>SAFETY PRO s.r.o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37</v>
      </c>
      <c r="J119" s="37" t="str">
        <f>E24</f>
        <v>Slavek Šiška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129</v>
      </c>
      <c r="D121" s="195" t="s">
        <v>64</v>
      </c>
      <c r="E121" s="195" t="s">
        <v>60</v>
      </c>
      <c r="F121" s="195" t="s">
        <v>61</v>
      </c>
      <c r="G121" s="195" t="s">
        <v>130</v>
      </c>
      <c r="H121" s="195" t="s">
        <v>131</v>
      </c>
      <c r="I121" s="195" t="s">
        <v>132</v>
      </c>
      <c r="J121" s="195" t="s">
        <v>119</v>
      </c>
      <c r="K121" s="196" t="s">
        <v>133</v>
      </c>
      <c r="L121" s="197"/>
      <c r="M121" s="101" t="s">
        <v>1</v>
      </c>
      <c r="N121" s="102" t="s">
        <v>43</v>
      </c>
      <c r="O121" s="102" t="s">
        <v>134</v>
      </c>
      <c r="P121" s="102" t="s">
        <v>135</v>
      </c>
      <c r="Q121" s="102" t="s">
        <v>136</v>
      </c>
      <c r="R121" s="102" t="s">
        <v>137</v>
      </c>
      <c r="S121" s="102" t="s">
        <v>138</v>
      </c>
      <c r="T121" s="103" t="s">
        <v>139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140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206.63973600000003</v>
      </c>
      <c r="S122" s="105"/>
      <c r="T122" s="201">
        <f>T123</f>
        <v>41.496000000000002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78</v>
      </c>
      <c r="AU122" s="18" t="s">
        <v>121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78</v>
      </c>
      <c r="E123" s="206" t="s">
        <v>253</v>
      </c>
      <c r="F123" s="206" t="s">
        <v>254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P124+P168+P171+P182+P190</f>
        <v>0</v>
      </c>
      <c r="Q123" s="211"/>
      <c r="R123" s="212">
        <f>R124+R168+R171+R182+R190</f>
        <v>206.63973600000003</v>
      </c>
      <c r="S123" s="211"/>
      <c r="T123" s="213">
        <f>T124+T168+T171+T182+T190</f>
        <v>41.496000000000002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87</v>
      </c>
      <c r="AT123" s="215" t="s">
        <v>78</v>
      </c>
      <c r="AU123" s="215" t="s">
        <v>79</v>
      </c>
      <c r="AY123" s="214" t="s">
        <v>143</v>
      </c>
      <c r="BK123" s="216">
        <f>BK124+BK168+BK171+BK182+BK190</f>
        <v>0</v>
      </c>
    </row>
    <row r="124" s="12" customFormat="1" ht="22.8" customHeight="1">
      <c r="A124" s="12"/>
      <c r="B124" s="203"/>
      <c r="C124" s="204"/>
      <c r="D124" s="205" t="s">
        <v>78</v>
      </c>
      <c r="E124" s="217" t="s">
        <v>87</v>
      </c>
      <c r="F124" s="217" t="s">
        <v>255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SUM(P125:P167)</f>
        <v>0</v>
      </c>
      <c r="Q124" s="211"/>
      <c r="R124" s="212">
        <f>SUM(R125:R167)</f>
        <v>0.0068400000000000006</v>
      </c>
      <c r="S124" s="211"/>
      <c r="T124" s="213">
        <f>SUM(T125:T167)</f>
        <v>41.496000000000002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87</v>
      </c>
      <c r="AT124" s="215" t="s">
        <v>78</v>
      </c>
      <c r="AU124" s="215" t="s">
        <v>87</v>
      </c>
      <c r="AY124" s="214" t="s">
        <v>143</v>
      </c>
      <c r="BK124" s="216">
        <f>SUM(BK125:BK167)</f>
        <v>0</v>
      </c>
    </row>
    <row r="125" s="2" customFormat="1" ht="24.15" customHeight="1">
      <c r="A125" s="39"/>
      <c r="B125" s="40"/>
      <c r="C125" s="219" t="s">
        <v>87</v>
      </c>
      <c r="D125" s="219" t="s">
        <v>146</v>
      </c>
      <c r="E125" s="220" t="s">
        <v>256</v>
      </c>
      <c r="F125" s="221" t="s">
        <v>257</v>
      </c>
      <c r="G125" s="222" t="s">
        <v>258</v>
      </c>
      <c r="H125" s="223">
        <v>128</v>
      </c>
      <c r="I125" s="224"/>
      <c r="J125" s="225">
        <f>ROUND(I125*H125,2)</f>
        <v>0</v>
      </c>
      <c r="K125" s="221" t="s">
        <v>150</v>
      </c>
      <c r="L125" s="45"/>
      <c r="M125" s="226" t="s">
        <v>1</v>
      </c>
      <c r="N125" s="227" t="s">
        <v>44</v>
      </c>
      <c r="O125" s="92"/>
      <c r="P125" s="228">
        <f>O125*H125</f>
        <v>0</v>
      </c>
      <c r="Q125" s="228">
        <v>3.0000000000000001E-05</v>
      </c>
      <c r="R125" s="228">
        <f>Q125*H125</f>
        <v>0.0038400000000000001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160</v>
      </c>
      <c r="AT125" s="230" t="s">
        <v>146</v>
      </c>
      <c r="AU125" s="230" t="s">
        <v>89</v>
      </c>
      <c r="AY125" s="18" t="s">
        <v>143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87</v>
      </c>
      <c r="BK125" s="231">
        <f>ROUND(I125*H125,2)</f>
        <v>0</v>
      </c>
      <c r="BL125" s="18" t="s">
        <v>160</v>
      </c>
      <c r="BM125" s="230" t="s">
        <v>589</v>
      </c>
    </row>
    <row r="126" s="13" customFormat="1">
      <c r="A126" s="13"/>
      <c r="B126" s="242"/>
      <c r="C126" s="243"/>
      <c r="D126" s="244" t="s">
        <v>223</v>
      </c>
      <c r="E126" s="245" t="s">
        <v>1</v>
      </c>
      <c r="F126" s="246" t="s">
        <v>590</v>
      </c>
      <c r="G126" s="243"/>
      <c r="H126" s="245" t="s">
        <v>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2" t="s">
        <v>223</v>
      </c>
      <c r="AU126" s="252" t="s">
        <v>89</v>
      </c>
      <c r="AV126" s="13" t="s">
        <v>87</v>
      </c>
      <c r="AW126" s="13" t="s">
        <v>36</v>
      </c>
      <c r="AX126" s="13" t="s">
        <v>79</v>
      </c>
      <c r="AY126" s="252" t="s">
        <v>143</v>
      </c>
    </row>
    <row r="127" s="14" customFormat="1">
      <c r="A127" s="14"/>
      <c r="B127" s="253"/>
      <c r="C127" s="254"/>
      <c r="D127" s="244" t="s">
        <v>223</v>
      </c>
      <c r="E127" s="255" t="s">
        <v>1</v>
      </c>
      <c r="F127" s="256" t="s">
        <v>591</v>
      </c>
      <c r="G127" s="254"/>
      <c r="H127" s="257">
        <v>128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3" t="s">
        <v>223</v>
      </c>
      <c r="AU127" s="263" t="s">
        <v>89</v>
      </c>
      <c r="AV127" s="14" t="s">
        <v>89</v>
      </c>
      <c r="AW127" s="14" t="s">
        <v>36</v>
      </c>
      <c r="AX127" s="14" t="s">
        <v>87</v>
      </c>
      <c r="AY127" s="263" t="s">
        <v>143</v>
      </c>
    </row>
    <row r="128" s="2" customFormat="1" ht="24.15" customHeight="1">
      <c r="A128" s="39"/>
      <c r="B128" s="40"/>
      <c r="C128" s="219" t="s">
        <v>89</v>
      </c>
      <c r="D128" s="219" t="s">
        <v>146</v>
      </c>
      <c r="E128" s="220" t="s">
        <v>262</v>
      </c>
      <c r="F128" s="221" t="s">
        <v>263</v>
      </c>
      <c r="G128" s="222" t="s">
        <v>264</v>
      </c>
      <c r="H128" s="223">
        <v>16</v>
      </c>
      <c r="I128" s="224"/>
      <c r="J128" s="225">
        <f>ROUND(I128*H128,2)</f>
        <v>0</v>
      </c>
      <c r="K128" s="221" t="s">
        <v>150</v>
      </c>
      <c r="L128" s="45"/>
      <c r="M128" s="226" t="s">
        <v>1</v>
      </c>
      <c r="N128" s="227" t="s">
        <v>44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160</v>
      </c>
      <c r="AT128" s="230" t="s">
        <v>146</v>
      </c>
      <c r="AU128" s="230" t="s">
        <v>89</v>
      </c>
      <c r="AY128" s="18" t="s">
        <v>143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87</v>
      </c>
      <c r="BK128" s="231">
        <f>ROUND(I128*H128,2)</f>
        <v>0</v>
      </c>
      <c r="BL128" s="18" t="s">
        <v>160</v>
      </c>
      <c r="BM128" s="230" t="s">
        <v>592</v>
      </c>
    </row>
    <row r="129" s="2" customFormat="1" ht="24.15" customHeight="1">
      <c r="A129" s="39"/>
      <c r="B129" s="40"/>
      <c r="C129" s="219" t="s">
        <v>156</v>
      </c>
      <c r="D129" s="219" t="s">
        <v>146</v>
      </c>
      <c r="E129" s="220" t="s">
        <v>380</v>
      </c>
      <c r="F129" s="221" t="s">
        <v>267</v>
      </c>
      <c r="G129" s="222" t="s">
        <v>268</v>
      </c>
      <c r="H129" s="223">
        <v>52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44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160</v>
      </c>
      <c r="AT129" s="230" t="s">
        <v>146</v>
      </c>
      <c r="AU129" s="230" t="s">
        <v>89</v>
      </c>
      <c r="AY129" s="18" t="s">
        <v>143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87</v>
      </c>
      <c r="BK129" s="231">
        <f>ROUND(I129*H129,2)</f>
        <v>0</v>
      </c>
      <c r="BL129" s="18" t="s">
        <v>160</v>
      </c>
      <c r="BM129" s="230" t="s">
        <v>269</v>
      </c>
    </row>
    <row r="130" s="14" customFormat="1">
      <c r="A130" s="14"/>
      <c r="B130" s="253"/>
      <c r="C130" s="254"/>
      <c r="D130" s="244" t="s">
        <v>223</v>
      </c>
      <c r="E130" s="255" t="s">
        <v>1</v>
      </c>
      <c r="F130" s="256" t="s">
        <v>593</v>
      </c>
      <c r="G130" s="254"/>
      <c r="H130" s="257">
        <v>52</v>
      </c>
      <c r="I130" s="258"/>
      <c r="J130" s="254"/>
      <c r="K130" s="254"/>
      <c r="L130" s="259"/>
      <c r="M130" s="260"/>
      <c r="N130" s="261"/>
      <c r="O130" s="261"/>
      <c r="P130" s="261"/>
      <c r="Q130" s="261"/>
      <c r="R130" s="261"/>
      <c r="S130" s="261"/>
      <c r="T130" s="26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3" t="s">
        <v>223</v>
      </c>
      <c r="AU130" s="263" t="s">
        <v>89</v>
      </c>
      <c r="AV130" s="14" t="s">
        <v>89</v>
      </c>
      <c r="AW130" s="14" t="s">
        <v>36</v>
      </c>
      <c r="AX130" s="14" t="s">
        <v>87</v>
      </c>
      <c r="AY130" s="263" t="s">
        <v>143</v>
      </c>
    </row>
    <row r="131" s="2" customFormat="1" ht="24.15" customHeight="1">
      <c r="A131" s="39"/>
      <c r="B131" s="40"/>
      <c r="C131" s="219" t="s">
        <v>160</v>
      </c>
      <c r="D131" s="219" t="s">
        <v>146</v>
      </c>
      <c r="E131" s="220" t="s">
        <v>594</v>
      </c>
      <c r="F131" s="221" t="s">
        <v>595</v>
      </c>
      <c r="G131" s="222" t="s">
        <v>596</v>
      </c>
      <c r="H131" s="223">
        <v>10</v>
      </c>
      <c r="I131" s="224"/>
      <c r="J131" s="225">
        <f>ROUND(I131*H131,2)</f>
        <v>0</v>
      </c>
      <c r="K131" s="221" t="s">
        <v>1</v>
      </c>
      <c r="L131" s="45"/>
      <c r="M131" s="226" t="s">
        <v>1</v>
      </c>
      <c r="N131" s="227" t="s">
        <v>44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160</v>
      </c>
      <c r="AT131" s="230" t="s">
        <v>146</v>
      </c>
      <c r="AU131" s="230" t="s">
        <v>89</v>
      </c>
      <c r="AY131" s="18" t="s">
        <v>143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87</v>
      </c>
      <c r="BK131" s="231">
        <f>ROUND(I131*H131,2)</f>
        <v>0</v>
      </c>
      <c r="BL131" s="18" t="s">
        <v>160</v>
      </c>
      <c r="BM131" s="230" t="s">
        <v>597</v>
      </c>
    </row>
    <row r="132" s="14" customFormat="1">
      <c r="A132" s="14"/>
      <c r="B132" s="253"/>
      <c r="C132" s="254"/>
      <c r="D132" s="244" t="s">
        <v>223</v>
      </c>
      <c r="E132" s="255" t="s">
        <v>1</v>
      </c>
      <c r="F132" s="256" t="s">
        <v>186</v>
      </c>
      <c r="G132" s="254"/>
      <c r="H132" s="257">
        <v>10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3" t="s">
        <v>223</v>
      </c>
      <c r="AU132" s="263" t="s">
        <v>89</v>
      </c>
      <c r="AV132" s="14" t="s">
        <v>89</v>
      </c>
      <c r="AW132" s="14" t="s">
        <v>36</v>
      </c>
      <c r="AX132" s="14" t="s">
        <v>87</v>
      </c>
      <c r="AY132" s="263" t="s">
        <v>143</v>
      </c>
    </row>
    <row r="133" s="2" customFormat="1" ht="24.15" customHeight="1">
      <c r="A133" s="39"/>
      <c r="B133" s="40"/>
      <c r="C133" s="219" t="s">
        <v>142</v>
      </c>
      <c r="D133" s="219" t="s">
        <v>146</v>
      </c>
      <c r="E133" s="220" t="s">
        <v>598</v>
      </c>
      <c r="F133" s="221" t="s">
        <v>599</v>
      </c>
      <c r="G133" s="222" t="s">
        <v>596</v>
      </c>
      <c r="H133" s="223">
        <v>10</v>
      </c>
      <c r="I133" s="224"/>
      <c r="J133" s="225">
        <f>ROUND(I133*H133,2)</f>
        <v>0</v>
      </c>
      <c r="K133" s="221" t="s">
        <v>1</v>
      </c>
      <c r="L133" s="45"/>
      <c r="M133" s="226" t="s">
        <v>1</v>
      </c>
      <c r="N133" s="227" t="s">
        <v>44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160</v>
      </c>
      <c r="AT133" s="230" t="s">
        <v>146</v>
      </c>
      <c r="AU133" s="230" t="s">
        <v>89</v>
      </c>
      <c r="AY133" s="18" t="s">
        <v>143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87</v>
      </c>
      <c r="BK133" s="231">
        <f>ROUND(I133*H133,2)</f>
        <v>0</v>
      </c>
      <c r="BL133" s="18" t="s">
        <v>160</v>
      </c>
      <c r="BM133" s="230" t="s">
        <v>600</v>
      </c>
    </row>
    <row r="134" s="14" customFormat="1">
      <c r="A134" s="14"/>
      <c r="B134" s="253"/>
      <c r="C134" s="254"/>
      <c r="D134" s="244" t="s">
        <v>223</v>
      </c>
      <c r="E134" s="255" t="s">
        <v>1</v>
      </c>
      <c r="F134" s="256" t="s">
        <v>186</v>
      </c>
      <c r="G134" s="254"/>
      <c r="H134" s="257">
        <v>10</v>
      </c>
      <c r="I134" s="258"/>
      <c r="J134" s="254"/>
      <c r="K134" s="254"/>
      <c r="L134" s="259"/>
      <c r="M134" s="260"/>
      <c r="N134" s="261"/>
      <c r="O134" s="261"/>
      <c r="P134" s="261"/>
      <c r="Q134" s="261"/>
      <c r="R134" s="261"/>
      <c r="S134" s="261"/>
      <c r="T134" s="26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3" t="s">
        <v>223</v>
      </c>
      <c r="AU134" s="263" t="s">
        <v>89</v>
      </c>
      <c r="AV134" s="14" t="s">
        <v>89</v>
      </c>
      <c r="AW134" s="14" t="s">
        <v>36</v>
      </c>
      <c r="AX134" s="14" t="s">
        <v>87</v>
      </c>
      <c r="AY134" s="263" t="s">
        <v>143</v>
      </c>
    </row>
    <row r="135" s="2" customFormat="1" ht="24.15" customHeight="1">
      <c r="A135" s="39"/>
      <c r="B135" s="40"/>
      <c r="C135" s="219" t="s">
        <v>167</v>
      </c>
      <c r="D135" s="219" t="s">
        <v>146</v>
      </c>
      <c r="E135" s="220" t="s">
        <v>601</v>
      </c>
      <c r="F135" s="221" t="s">
        <v>602</v>
      </c>
      <c r="G135" s="222" t="s">
        <v>596</v>
      </c>
      <c r="H135" s="223">
        <v>6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44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160</v>
      </c>
      <c r="AT135" s="230" t="s">
        <v>146</v>
      </c>
      <c r="AU135" s="230" t="s">
        <v>89</v>
      </c>
      <c r="AY135" s="18" t="s">
        <v>143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87</v>
      </c>
      <c r="BK135" s="231">
        <f>ROUND(I135*H135,2)</f>
        <v>0</v>
      </c>
      <c r="BL135" s="18" t="s">
        <v>160</v>
      </c>
      <c r="BM135" s="230" t="s">
        <v>603</v>
      </c>
    </row>
    <row r="136" s="14" customFormat="1">
      <c r="A136" s="14"/>
      <c r="B136" s="253"/>
      <c r="C136" s="254"/>
      <c r="D136" s="244" t="s">
        <v>223</v>
      </c>
      <c r="E136" s="255" t="s">
        <v>1</v>
      </c>
      <c r="F136" s="256" t="s">
        <v>167</v>
      </c>
      <c r="G136" s="254"/>
      <c r="H136" s="257">
        <v>6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3" t="s">
        <v>223</v>
      </c>
      <c r="AU136" s="263" t="s">
        <v>89</v>
      </c>
      <c r="AV136" s="14" t="s">
        <v>89</v>
      </c>
      <c r="AW136" s="14" t="s">
        <v>36</v>
      </c>
      <c r="AX136" s="14" t="s">
        <v>87</v>
      </c>
      <c r="AY136" s="263" t="s">
        <v>143</v>
      </c>
    </row>
    <row r="137" s="2" customFormat="1" ht="24.15" customHeight="1">
      <c r="A137" s="39"/>
      <c r="B137" s="40"/>
      <c r="C137" s="219" t="s">
        <v>171</v>
      </c>
      <c r="D137" s="219" t="s">
        <v>146</v>
      </c>
      <c r="E137" s="220" t="s">
        <v>319</v>
      </c>
      <c r="F137" s="221" t="s">
        <v>320</v>
      </c>
      <c r="G137" s="222" t="s">
        <v>273</v>
      </c>
      <c r="H137" s="223">
        <v>150</v>
      </c>
      <c r="I137" s="224"/>
      <c r="J137" s="225">
        <f>ROUND(I137*H137,2)</f>
        <v>0</v>
      </c>
      <c r="K137" s="221" t="s">
        <v>150</v>
      </c>
      <c r="L137" s="45"/>
      <c r="M137" s="226" t="s">
        <v>1</v>
      </c>
      <c r="N137" s="227" t="s">
        <v>44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160</v>
      </c>
      <c r="AT137" s="230" t="s">
        <v>146</v>
      </c>
      <c r="AU137" s="230" t="s">
        <v>89</v>
      </c>
      <c r="AY137" s="18" t="s">
        <v>143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87</v>
      </c>
      <c r="BK137" s="231">
        <f>ROUND(I137*H137,2)</f>
        <v>0</v>
      </c>
      <c r="BL137" s="18" t="s">
        <v>160</v>
      </c>
      <c r="BM137" s="230" t="s">
        <v>604</v>
      </c>
    </row>
    <row r="138" s="14" customFormat="1">
      <c r="A138" s="14"/>
      <c r="B138" s="253"/>
      <c r="C138" s="254"/>
      <c r="D138" s="244" t="s">
        <v>223</v>
      </c>
      <c r="E138" s="255" t="s">
        <v>1</v>
      </c>
      <c r="F138" s="256" t="s">
        <v>605</v>
      </c>
      <c r="G138" s="254"/>
      <c r="H138" s="257">
        <v>150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3" t="s">
        <v>223</v>
      </c>
      <c r="AU138" s="263" t="s">
        <v>89</v>
      </c>
      <c r="AV138" s="14" t="s">
        <v>89</v>
      </c>
      <c r="AW138" s="14" t="s">
        <v>36</v>
      </c>
      <c r="AX138" s="14" t="s">
        <v>87</v>
      </c>
      <c r="AY138" s="263" t="s">
        <v>143</v>
      </c>
    </row>
    <row r="139" s="2" customFormat="1" ht="24.15" customHeight="1">
      <c r="A139" s="39"/>
      <c r="B139" s="40"/>
      <c r="C139" s="219" t="s">
        <v>177</v>
      </c>
      <c r="D139" s="219" t="s">
        <v>146</v>
      </c>
      <c r="E139" s="220" t="s">
        <v>280</v>
      </c>
      <c r="F139" s="221" t="s">
        <v>281</v>
      </c>
      <c r="G139" s="222" t="s">
        <v>268</v>
      </c>
      <c r="H139" s="223">
        <v>95</v>
      </c>
      <c r="I139" s="224"/>
      <c r="J139" s="225">
        <f>ROUND(I139*H139,2)</f>
        <v>0</v>
      </c>
      <c r="K139" s="221" t="s">
        <v>150</v>
      </c>
      <c r="L139" s="45"/>
      <c r="M139" s="226" t="s">
        <v>1</v>
      </c>
      <c r="N139" s="227" t="s">
        <v>44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160</v>
      </c>
      <c r="AT139" s="230" t="s">
        <v>146</v>
      </c>
      <c r="AU139" s="230" t="s">
        <v>89</v>
      </c>
      <c r="AY139" s="18" t="s">
        <v>143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87</v>
      </c>
      <c r="BK139" s="231">
        <f>ROUND(I139*H139,2)</f>
        <v>0</v>
      </c>
      <c r="BL139" s="18" t="s">
        <v>160</v>
      </c>
      <c r="BM139" s="230" t="s">
        <v>282</v>
      </c>
    </row>
    <row r="140" s="13" customFormat="1">
      <c r="A140" s="13"/>
      <c r="B140" s="242"/>
      <c r="C140" s="243"/>
      <c r="D140" s="244" t="s">
        <v>223</v>
      </c>
      <c r="E140" s="245" t="s">
        <v>1</v>
      </c>
      <c r="F140" s="246" t="s">
        <v>606</v>
      </c>
      <c r="G140" s="243"/>
      <c r="H140" s="245" t="s">
        <v>1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223</v>
      </c>
      <c r="AU140" s="252" t="s">
        <v>89</v>
      </c>
      <c r="AV140" s="13" t="s">
        <v>87</v>
      </c>
      <c r="AW140" s="13" t="s">
        <v>36</v>
      </c>
      <c r="AX140" s="13" t="s">
        <v>79</v>
      </c>
      <c r="AY140" s="252" t="s">
        <v>143</v>
      </c>
    </row>
    <row r="141" s="14" customFormat="1">
      <c r="A141" s="14"/>
      <c r="B141" s="253"/>
      <c r="C141" s="254"/>
      <c r="D141" s="244" t="s">
        <v>223</v>
      </c>
      <c r="E141" s="255" t="s">
        <v>1</v>
      </c>
      <c r="F141" s="256" t="s">
        <v>607</v>
      </c>
      <c r="G141" s="254"/>
      <c r="H141" s="257">
        <v>45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3" t="s">
        <v>223</v>
      </c>
      <c r="AU141" s="263" t="s">
        <v>89</v>
      </c>
      <c r="AV141" s="14" t="s">
        <v>89</v>
      </c>
      <c r="AW141" s="14" t="s">
        <v>36</v>
      </c>
      <c r="AX141" s="14" t="s">
        <v>79</v>
      </c>
      <c r="AY141" s="263" t="s">
        <v>143</v>
      </c>
    </row>
    <row r="142" s="13" customFormat="1">
      <c r="A142" s="13"/>
      <c r="B142" s="242"/>
      <c r="C142" s="243"/>
      <c r="D142" s="244" t="s">
        <v>223</v>
      </c>
      <c r="E142" s="245" t="s">
        <v>1</v>
      </c>
      <c r="F142" s="246" t="s">
        <v>283</v>
      </c>
      <c r="G142" s="243"/>
      <c r="H142" s="245" t="s">
        <v>1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223</v>
      </c>
      <c r="AU142" s="252" t="s">
        <v>89</v>
      </c>
      <c r="AV142" s="13" t="s">
        <v>87</v>
      </c>
      <c r="AW142" s="13" t="s">
        <v>36</v>
      </c>
      <c r="AX142" s="13" t="s">
        <v>79</v>
      </c>
      <c r="AY142" s="252" t="s">
        <v>143</v>
      </c>
    </row>
    <row r="143" s="14" customFormat="1">
      <c r="A143" s="14"/>
      <c r="B143" s="253"/>
      <c r="C143" s="254"/>
      <c r="D143" s="244" t="s">
        <v>223</v>
      </c>
      <c r="E143" s="255" t="s">
        <v>1</v>
      </c>
      <c r="F143" s="256" t="s">
        <v>608</v>
      </c>
      <c r="G143" s="254"/>
      <c r="H143" s="257">
        <v>50</v>
      </c>
      <c r="I143" s="258"/>
      <c r="J143" s="254"/>
      <c r="K143" s="254"/>
      <c r="L143" s="259"/>
      <c r="M143" s="260"/>
      <c r="N143" s="261"/>
      <c r="O143" s="261"/>
      <c r="P143" s="261"/>
      <c r="Q143" s="261"/>
      <c r="R143" s="261"/>
      <c r="S143" s="261"/>
      <c r="T143" s="26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3" t="s">
        <v>223</v>
      </c>
      <c r="AU143" s="263" t="s">
        <v>89</v>
      </c>
      <c r="AV143" s="14" t="s">
        <v>89</v>
      </c>
      <c r="AW143" s="14" t="s">
        <v>36</v>
      </c>
      <c r="AX143" s="14" t="s">
        <v>79</v>
      </c>
      <c r="AY143" s="263" t="s">
        <v>143</v>
      </c>
    </row>
    <row r="144" s="15" customFormat="1">
      <c r="A144" s="15"/>
      <c r="B144" s="267"/>
      <c r="C144" s="268"/>
      <c r="D144" s="244" t="s">
        <v>223</v>
      </c>
      <c r="E144" s="269" t="s">
        <v>1</v>
      </c>
      <c r="F144" s="270" t="s">
        <v>309</v>
      </c>
      <c r="G144" s="268"/>
      <c r="H144" s="271">
        <v>95</v>
      </c>
      <c r="I144" s="272"/>
      <c r="J144" s="268"/>
      <c r="K144" s="268"/>
      <c r="L144" s="273"/>
      <c r="M144" s="274"/>
      <c r="N144" s="275"/>
      <c r="O144" s="275"/>
      <c r="P144" s="275"/>
      <c r="Q144" s="275"/>
      <c r="R144" s="275"/>
      <c r="S144" s="275"/>
      <c r="T144" s="276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7" t="s">
        <v>223</v>
      </c>
      <c r="AU144" s="277" t="s">
        <v>89</v>
      </c>
      <c r="AV144" s="15" t="s">
        <v>160</v>
      </c>
      <c r="AW144" s="15" t="s">
        <v>36</v>
      </c>
      <c r="AX144" s="15" t="s">
        <v>87</v>
      </c>
      <c r="AY144" s="277" t="s">
        <v>143</v>
      </c>
    </row>
    <row r="145" s="2" customFormat="1" ht="24.15" customHeight="1">
      <c r="A145" s="39"/>
      <c r="B145" s="40"/>
      <c r="C145" s="219" t="s">
        <v>183</v>
      </c>
      <c r="D145" s="219" t="s">
        <v>146</v>
      </c>
      <c r="E145" s="220" t="s">
        <v>285</v>
      </c>
      <c r="F145" s="221" t="s">
        <v>286</v>
      </c>
      <c r="G145" s="222" t="s">
        <v>268</v>
      </c>
      <c r="H145" s="223">
        <v>47.5</v>
      </c>
      <c r="I145" s="224"/>
      <c r="J145" s="225">
        <f>ROUND(I145*H145,2)</f>
        <v>0</v>
      </c>
      <c r="K145" s="221" t="s">
        <v>150</v>
      </c>
      <c r="L145" s="45"/>
      <c r="M145" s="226" t="s">
        <v>1</v>
      </c>
      <c r="N145" s="227" t="s">
        <v>44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160</v>
      </c>
      <c r="AT145" s="230" t="s">
        <v>146</v>
      </c>
      <c r="AU145" s="230" t="s">
        <v>89</v>
      </c>
      <c r="AY145" s="18" t="s">
        <v>143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87</v>
      </c>
      <c r="BK145" s="231">
        <f>ROUND(I145*H145,2)</f>
        <v>0</v>
      </c>
      <c r="BL145" s="18" t="s">
        <v>160</v>
      </c>
      <c r="BM145" s="230" t="s">
        <v>287</v>
      </c>
    </row>
    <row r="146" s="14" customFormat="1">
      <c r="A146" s="14"/>
      <c r="B146" s="253"/>
      <c r="C146" s="254"/>
      <c r="D146" s="244" t="s">
        <v>223</v>
      </c>
      <c r="E146" s="255" t="s">
        <v>1</v>
      </c>
      <c r="F146" s="256" t="s">
        <v>609</v>
      </c>
      <c r="G146" s="254"/>
      <c r="H146" s="257">
        <v>47.5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3" t="s">
        <v>223</v>
      </c>
      <c r="AU146" s="263" t="s">
        <v>89</v>
      </c>
      <c r="AV146" s="14" t="s">
        <v>89</v>
      </c>
      <c r="AW146" s="14" t="s">
        <v>36</v>
      </c>
      <c r="AX146" s="14" t="s">
        <v>87</v>
      </c>
      <c r="AY146" s="263" t="s">
        <v>143</v>
      </c>
    </row>
    <row r="147" s="2" customFormat="1" ht="24.15" customHeight="1">
      <c r="A147" s="39"/>
      <c r="B147" s="40"/>
      <c r="C147" s="219" t="s">
        <v>186</v>
      </c>
      <c r="D147" s="219" t="s">
        <v>146</v>
      </c>
      <c r="E147" s="220" t="s">
        <v>289</v>
      </c>
      <c r="F147" s="221" t="s">
        <v>290</v>
      </c>
      <c r="G147" s="222" t="s">
        <v>268</v>
      </c>
      <c r="H147" s="223">
        <v>64</v>
      </c>
      <c r="I147" s="224"/>
      <c r="J147" s="225">
        <f>ROUND(I147*H147,2)</f>
        <v>0</v>
      </c>
      <c r="K147" s="221" t="s">
        <v>150</v>
      </c>
      <c r="L147" s="45"/>
      <c r="M147" s="226" t="s">
        <v>1</v>
      </c>
      <c r="N147" s="227" t="s">
        <v>44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160</v>
      </c>
      <c r="AT147" s="230" t="s">
        <v>146</v>
      </c>
      <c r="AU147" s="230" t="s">
        <v>89</v>
      </c>
      <c r="AY147" s="18" t="s">
        <v>143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87</v>
      </c>
      <c r="BK147" s="231">
        <f>ROUND(I147*H147,2)</f>
        <v>0</v>
      </c>
      <c r="BL147" s="18" t="s">
        <v>160</v>
      </c>
      <c r="BM147" s="230" t="s">
        <v>399</v>
      </c>
    </row>
    <row r="148" s="13" customFormat="1">
      <c r="A148" s="13"/>
      <c r="B148" s="242"/>
      <c r="C148" s="243"/>
      <c r="D148" s="244" t="s">
        <v>223</v>
      </c>
      <c r="E148" s="245" t="s">
        <v>1</v>
      </c>
      <c r="F148" s="246" t="s">
        <v>292</v>
      </c>
      <c r="G148" s="243"/>
      <c r="H148" s="245" t="s">
        <v>1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223</v>
      </c>
      <c r="AU148" s="252" t="s">
        <v>89</v>
      </c>
      <c r="AV148" s="13" t="s">
        <v>87</v>
      </c>
      <c r="AW148" s="13" t="s">
        <v>36</v>
      </c>
      <c r="AX148" s="13" t="s">
        <v>79</v>
      </c>
      <c r="AY148" s="252" t="s">
        <v>143</v>
      </c>
    </row>
    <row r="149" s="14" customFormat="1">
      <c r="A149" s="14"/>
      <c r="B149" s="253"/>
      <c r="C149" s="254"/>
      <c r="D149" s="244" t="s">
        <v>223</v>
      </c>
      <c r="E149" s="255" t="s">
        <v>1</v>
      </c>
      <c r="F149" s="256" t="s">
        <v>610</v>
      </c>
      <c r="G149" s="254"/>
      <c r="H149" s="257">
        <v>64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223</v>
      </c>
      <c r="AU149" s="263" t="s">
        <v>89</v>
      </c>
      <c r="AV149" s="14" t="s">
        <v>89</v>
      </c>
      <c r="AW149" s="14" t="s">
        <v>36</v>
      </c>
      <c r="AX149" s="14" t="s">
        <v>87</v>
      </c>
      <c r="AY149" s="263" t="s">
        <v>143</v>
      </c>
    </row>
    <row r="150" s="2" customFormat="1" ht="24.15" customHeight="1">
      <c r="A150" s="39"/>
      <c r="B150" s="40"/>
      <c r="C150" s="219" t="s">
        <v>194</v>
      </c>
      <c r="D150" s="219" t="s">
        <v>146</v>
      </c>
      <c r="E150" s="220" t="s">
        <v>294</v>
      </c>
      <c r="F150" s="221" t="s">
        <v>295</v>
      </c>
      <c r="G150" s="222" t="s">
        <v>268</v>
      </c>
      <c r="H150" s="223">
        <v>159</v>
      </c>
      <c r="I150" s="224"/>
      <c r="J150" s="225">
        <f>ROUND(I150*H150,2)</f>
        <v>0</v>
      </c>
      <c r="K150" s="221" t="s">
        <v>150</v>
      </c>
      <c r="L150" s="45"/>
      <c r="M150" s="226" t="s">
        <v>1</v>
      </c>
      <c r="N150" s="227" t="s">
        <v>44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160</v>
      </c>
      <c r="AT150" s="230" t="s">
        <v>146</v>
      </c>
      <c r="AU150" s="230" t="s">
        <v>89</v>
      </c>
      <c r="AY150" s="18" t="s">
        <v>143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87</v>
      </c>
      <c r="BK150" s="231">
        <f>ROUND(I150*H150,2)</f>
        <v>0</v>
      </c>
      <c r="BL150" s="18" t="s">
        <v>160</v>
      </c>
      <c r="BM150" s="230" t="s">
        <v>296</v>
      </c>
    </row>
    <row r="151" s="14" customFormat="1">
      <c r="A151" s="14"/>
      <c r="B151" s="253"/>
      <c r="C151" s="254"/>
      <c r="D151" s="244" t="s">
        <v>223</v>
      </c>
      <c r="E151" s="255" t="s">
        <v>1</v>
      </c>
      <c r="F151" s="256" t="s">
        <v>611</v>
      </c>
      <c r="G151" s="254"/>
      <c r="H151" s="257">
        <v>159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223</v>
      </c>
      <c r="AU151" s="263" t="s">
        <v>89</v>
      </c>
      <c r="AV151" s="14" t="s">
        <v>89</v>
      </c>
      <c r="AW151" s="14" t="s">
        <v>36</v>
      </c>
      <c r="AX151" s="14" t="s">
        <v>87</v>
      </c>
      <c r="AY151" s="263" t="s">
        <v>143</v>
      </c>
    </row>
    <row r="152" s="2" customFormat="1" ht="24.15" customHeight="1">
      <c r="A152" s="39"/>
      <c r="B152" s="40"/>
      <c r="C152" s="219" t="s">
        <v>198</v>
      </c>
      <c r="D152" s="219" t="s">
        <v>146</v>
      </c>
      <c r="E152" s="220" t="s">
        <v>298</v>
      </c>
      <c r="F152" s="221" t="s">
        <v>299</v>
      </c>
      <c r="G152" s="222" t="s">
        <v>268</v>
      </c>
      <c r="H152" s="223">
        <v>159</v>
      </c>
      <c r="I152" s="224"/>
      <c r="J152" s="225">
        <f>ROUND(I152*H152,2)</f>
        <v>0</v>
      </c>
      <c r="K152" s="221" t="s">
        <v>150</v>
      </c>
      <c r="L152" s="45"/>
      <c r="M152" s="226" t="s">
        <v>1</v>
      </c>
      <c r="N152" s="227" t="s">
        <v>44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160</v>
      </c>
      <c r="AT152" s="230" t="s">
        <v>146</v>
      </c>
      <c r="AU152" s="230" t="s">
        <v>89</v>
      </c>
      <c r="AY152" s="18" t="s">
        <v>143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87</v>
      </c>
      <c r="BK152" s="231">
        <f>ROUND(I152*H152,2)</f>
        <v>0</v>
      </c>
      <c r="BL152" s="18" t="s">
        <v>160</v>
      </c>
      <c r="BM152" s="230" t="s">
        <v>300</v>
      </c>
    </row>
    <row r="153" s="14" customFormat="1">
      <c r="A153" s="14"/>
      <c r="B153" s="253"/>
      <c r="C153" s="254"/>
      <c r="D153" s="244" t="s">
        <v>223</v>
      </c>
      <c r="E153" s="255" t="s">
        <v>1</v>
      </c>
      <c r="F153" s="256" t="s">
        <v>612</v>
      </c>
      <c r="G153" s="254"/>
      <c r="H153" s="257">
        <v>159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3" t="s">
        <v>223</v>
      </c>
      <c r="AU153" s="263" t="s">
        <v>89</v>
      </c>
      <c r="AV153" s="14" t="s">
        <v>89</v>
      </c>
      <c r="AW153" s="14" t="s">
        <v>36</v>
      </c>
      <c r="AX153" s="14" t="s">
        <v>87</v>
      </c>
      <c r="AY153" s="263" t="s">
        <v>143</v>
      </c>
    </row>
    <row r="154" s="2" customFormat="1" ht="24.15" customHeight="1">
      <c r="A154" s="39"/>
      <c r="B154" s="40"/>
      <c r="C154" s="219" t="s">
        <v>204</v>
      </c>
      <c r="D154" s="219" t="s">
        <v>146</v>
      </c>
      <c r="E154" s="220" t="s">
        <v>613</v>
      </c>
      <c r="F154" s="221" t="s">
        <v>614</v>
      </c>
      <c r="G154" s="222" t="s">
        <v>268</v>
      </c>
      <c r="H154" s="223">
        <v>22.800000000000001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44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1.8200000000000001</v>
      </c>
      <c r="T154" s="229">
        <f>S154*H154</f>
        <v>41.496000000000002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160</v>
      </c>
      <c r="AT154" s="230" t="s">
        <v>146</v>
      </c>
      <c r="AU154" s="230" t="s">
        <v>89</v>
      </c>
      <c r="AY154" s="18" t="s">
        <v>143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87</v>
      </c>
      <c r="BK154" s="231">
        <f>ROUND(I154*H154,2)</f>
        <v>0</v>
      </c>
      <c r="BL154" s="18" t="s">
        <v>160</v>
      </c>
      <c r="BM154" s="230" t="s">
        <v>615</v>
      </c>
    </row>
    <row r="155" s="13" customFormat="1">
      <c r="A155" s="13"/>
      <c r="B155" s="242"/>
      <c r="C155" s="243"/>
      <c r="D155" s="244" t="s">
        <v>223</v>
      </c>
      <c r="E155" s="245" t="s">
        <v>1</v>
      </c>
      <c r="F155" s="246" t="s">
        <v>283</v>
      </c>
      <c r="G155" s="243"/>
      <c r="H155" s="245" t="s">
        <v>1</v>
      </c>
      <c r="I155" s="247"/>
      <c r="J155" s="243"/>
      <c r="K155" s="243"/>
      <c r="L155" s="248"/>
      <c r="M155" s="249"/>
      <c r="N155" s="250"/>
      <c r="O155" s="250"/>
      <c r="P155" s="250"/>
      <c r="Q155" s="250"/>
      <c r="R155" s="250"/>
      <c r="S155" s="250"/>
      <c r="T155" s="25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2" t="s">
        <v>223</v>
      </c>
      <c r="AU155" s="252" t="s">
        <v>89</v>
      </c>
      <c r="AV155" s="13" t="s">
        <v>87</v>
      </c>
      <c r="AW155" s="13" t="s">
        <v>36</v>
      </c>
      <c r="AX155" s="13" t="s">
        <v>79</v>
      </c>
      <c r="AY155" s="252" t="s">
        <v>143</v>
      </c>
    </row>
    <row r="156" s="14" customFormat="1">
      <c r="A156" s="14"/>
      <c r="B156" s="253"/>
      <c r="C156" s="254"/>
      <c r="D156" s="244" t="s">
        <v>223</v>
      </c>
      <c r="E156" s="255" t="s">
        <v>1</v>
      </c>
      <c r="F156" s="256" t="s">
        <v>616</v>
      </c>
      <c r="G156" s="254"/>
      <c r="H156" s="257">
        <v>10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3" t="s">
        <v>223</v>
      </c>
      <c r="AU156" s="263" t="s">
        <v>89</v>
      </c>
      <c r="AV156" s="14" t="s">
        <v>89</v>
      </c>
      <c r="AW156" s="14" t="s">
        <v>36</v>
      </c>
      <c r="AX156" s="14" t="s">
        <v>79</v>
      </c>
      <c r="AY156" s="263" t="s">
        <v>143</v>
      </c>
    </row>
    <row r="157" s="13" customFormat="1">
      <c r="A157" s="13"/>
      <c r="B157" s="242"/>
      <c r="C157" s="243"/>
      <c r="D157" s="244" t="s">
        <v>223</v>
      </c>
      <c r="E157" s="245" t="s">
        <v>1</v>
      </c>
      <c r="F157" s="246" t="s">
        <v>292</v>
      </c>
      <c r="G157" s="243"/>
      <c r="H157" s="245" t="s">
        <v>1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223</v>
      </c>
      <c r="AU157" s="252" t="s">
        <v>89</v>
      </c>
      <c r="AV157" s="13" t="s">
        <v>87</v>
      </c>
      <c r="AW157" s="13" t="s">
        <v>36</v>
      </c>
      <c r="AX157" s="13" t="s">
        <v>79</v>
      </c>
      <c r="AY157" s="252" t="s">
        <v>143</v>
      </c>
    </row>
    <row r="158" s="14" customFormat="1">
      <c r="A158" s="14"/>
      <c r="B158" s="253"/>
      <c r="C158" s="254"/>
      <c r="D158" s="244" t="s">
        <v>223</v>
      </c>
      <c r="E158" s="255" t="s">
        <v>1</v>
      </c>
      <c r="F158" s="256" t="s">
        <v>617</v>
      </c>
      <c r="G158" s="254"/>
      <c r="H158" s="257">
        <v>12.800000000000001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223</v>
      </c>
      <c r="AU158" s="263" t="s">
        <v>89</v>
      </c>
      <c r="AV158" s="14" t="s">
        <v>89</v>
      </c>
      <c r="AW158" s="14" t="s">
        <v>36</v>
      </c>
      <c r="AX158" s="14" t="s">
        <v>79</v>
      </c>
      <c r="AY158" s="263" t="s">
        <v>143</v>
      </c>
    </row>
    <row r="159" s="15" customFormat="1">
      <c r="A159" s="15"/>
      <c r="B159" s="267"/>
      <c r="C159" s="268"/>
      <c r="D159" s="244" t="s">
        <v>223</v>
      </c>
      <c r="E159" s="269" t="s">
        <v>1</v>
      </c>
      <c r="F159" s="270" t="s">
        <v>309</v>
      </c>
      <c r="G159" s="268"/>
      <c r="H159" s="271">
        <v>22.800000000000001</v>
      </c>
      <c r="I159" s="272"/>
      <c r="J159" s="268"/>
      <c r="K159" s="268"/>
      <c r="L159" s="273"/>
      <c r="M159" s="274"/>
      <c r="N159" s="275"/>
      <c r="O159" s="275"/>
      <c r="P159" s="275"/>
      <c r="Q159" s="275"/>
      <c r="R159" s="275"/>
      <c r="S159" s="275"/>
      <c r="T159" s="276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7" t="s">
        <v>223</v>
      </c>
      <c r="AU159" s="277" t="s">
        <v>89</v>
      </c>
      <c r="AV159" s="15" t="s">
        <v>160</v>
      </c>
      <c r="AW159" s="15" t="s">
        <v>36</v>
      </c>
      <c r="AX159" s="15" t="s">
        <v>87</v>
      </c>
      <c r="AY159" s="277" t="s">
        <v>143</v>
      </c>
    </row>
    <row r="160" s="2" customFormat="1" ht="24.15" customHeight="1">
      <c r="A160" s="39"/>
      <c r="B160" s="40"/>
      <c r="C160" s="219" t="s">
        <v>8</v>
      </c>
      <c r="D160" s="219" t="s">
        <v>146</v>
      </c>
      <c r="E160" s="220" t="s">
        <v>310</v>
      </c>
      <c r="F160" s="221" t="s">
        <v>311</v>
      </c>
      <c r="G160" s="222" t="s">
        <v>273</v>
      </c>
      <c r="H160" s="223">
        <v>150</v>
      </c>
      <c r="I160" s="224"/>
      <c r="J160" s="225">
        <f>ROUND(I160*H160,2)</f>
        <v>0</v>
      </c>
      <c r="K160" s="221" t="s">
        <v>150</v>
      </c>
      <c r="L160" s="45"/>
      <c r="M160" s="226" t="s">
        <v>1</v>
      </c>
      <c r="N160" s="227" t="s">
        <v>44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160</v>
      </c>
      <c r="AT160" s="230" t="s">
        <v>146</v>
      </c>
      <c r="AU160" s="230" t="s">
        <v>89</v>
      </c>
      <c r="AY160" s="18" t="s">
        <v>143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87</v>
      </c>
      <c r="BK160" s="231">
        <f>ROUND(I160*H160,2)</f>
        <v>0</v>
      </c>
      <c r="BL160" s="18" t="s">
        <v>160</v>
      </c>
      <c r="BM160" s="230" t="s">
        <v>312</v>
      </c>
    </row>
    <row r="161" s="14" customFormat="1">
      <c r="A161" s="14"/>
      <c r="B161" s="253"/>
      <c r="C161" s="254"/>
      <c r="D161" s="244" t="s">
        <v>223</v>
      </c>
      <c r="E161" s="255" t="s">
        <v>1</v>
      </c>
      <c r="F161" s="256" t="s">
        <v>605</v>
      </c>
      <c r="G161" s="254"/>
      <c r="H161" s="257">
        <v>150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3" t="s">
        <v>223</v>
      </c>
      <c r="AU161" s="263" t="s">
        <v>89</v>
      </c>
      <c r="AV161" s="14" t="s">
        <v>89</v>
      </c>
      <c r="AW161" s="14" t="s">
        <v>36</v>
      </c>
      <c r="AX161" s="14" t="s">
        <v>87</v>
      </c>
      <c r="AY161" s="263" t="s">
        <v>143</v>
      </c>
    </row>
    <row r="162" s="2" customFormat="1" ht="14.4" customHeight="1">
      <c r="A162" s="39"/>
      <c r="B162" s="40"/>
      <c r="C162" s="219" t="s">
        <v>213</v>
      </c>
      <c r="D162" s="219" t="s">
        <v>146</v>
      </c>
      <c r="E162" s="220" t="s">
        <v>301</v>
      </c>
      <c r="F162" s="221" t="s">
        <v>302</v>
      </c>
      <c r="G162" s="222" t="s">
        <v>268</v>
      </c>
      <c r="H162" s="223">
        <v>159</v>
      </c>
      <c r="I162" s="224"/>
      <c r="J162" s="225">
        <f>ROUND(I162*H162,2)</f>
        <v>0</v>
      </c>
      <c r="K162" s="221" t="s">
        <v>150</v>
      </c>
      <c r="L162" s="45"/>
      <c r="M162" s="226" t="s">
        <v>1</v>
      </c>
      <c r="N162" s="227" t="s">
        <v>44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160</v>
      </c>
      <c r="AT162" s="230" t="s">
        <v>146</v>
      </c>
      <c r="AU162" s="230" t="s">
        <v>89</v>
      </c>
      <c r="AY162" s="18" t="s">
        <v>143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87</v>
      </c>
      <c r="BK162" s="231">
        <f>ROUND(I162*H162,2)</f>
        <v>0</v>
      </c>
      <c r="BL162" s="18" t="s">
        <v>160</v>
      </c>
      <c r="BM162" s="230" t="s">
        <v>303</v>
      </c>
    </row>
    <row r="163" s="14" customFormat="1">
      <c r="A163" s="14"/>
      <c r="B163" s="253"/>
      <c r="C163" s="254"/>
      <c r="D163" s="244" t="s">
        <v>223</v>
      </c>
      <c r="E163" s="255" t="s">
        <v>1</v>
      </c>
      <c r="F163" s="256" t="s">
        <v>612</v>
      </c>
      <c r="G163" s="254"/>
      <c r="H163" s="257">
        <v>159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223</v>
      </c>
      <c r="AU163" s="263" t="s">
        <v>89</v>
      </c>
      <c r="AV163" s="14" t="s">
        <v>89</v>
      </c>
      <c r="AW163" s="14" t="s">
        <v>36</v>
      </c>
      <c r="AX163" s="14" t="s">
        <v>87</v>
      </c>
      <c r="AY163" s="263" t="s">
        <v>143</v>
      </c>
    </row>
    <row r="164" s="2" customFormat="1" ht="24.15" customHeight="1">
      <c r="A164" s="39"/>
      <c r="B164" s="40"/>
      <c r="C164" s="219" t="s">
        <v>217</v>
      </c>
      <c r="D164" s="219" t="s">
        <v>146</v>
      </c>
      <c r="E164" s="220" t="s">
        <v>322</v>
      </c>
      <c r="F164" s="221" t="s">
        <v>323</v>
      </c>
      <c r="G164" s="222" t="s">
        <v>273</v>
      </c>
      <c r="H164" s="223">
        <v>150</v>
      </c>
      <c r="I164" s="224"/>
      <c r="J164" s="225">
        <f>ROUND(I164*H164,2)</f>
        <v>0</v>
      </c>
      <c r="K164" s="221" t="s">
        <v>150</v>
      </c>
      <c r="L164" s="45"/>
      <c r="M164" s="226" t="s">
        <v>1</v>
      </c>
      <c r="N164" s="227" t="s">
        <v>44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160</v>
      </c>
      <c r="AT164" s="230" t="s">
        <v>146</v>
      </c>
      <c r="AU164" s="230" t="s">
        <v>89</v>
      </c>
      <c r="AY164" s="18" t="s">
        <v>143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87</v>
      </c>
      <c r="BK164" s="231">
        <f>ROUND(I164*H164,2)</f>
        <v>0</v>
      </c>
      <c r="BL164" s="18" t="s">
        <v>160</v>
      </c>
      <c r="BM164" s="230" t="s">
        <v>575</v>
      </c>
    </row>
    <row r="165" s="14" customFormat="1">
      <c r="A165" s="14"/>
      <c r="B165" s="253"/>
      <c r="C165" s="254"/>
      <c r="D165" s="244" t="s">
        <v>223</v>
      </c>
      <c r="E165" s="255" t="s">
        <v>1</v>
      </c>
      <c r="F165" s="256" t="s">
        <v>605</v>
      </c>
      <c r="G165" s="254"/>
      <c r="H165" s="257">
        <v>150</v>
      </c>
      <c r="I165" s="258"/>
      <c r="J165" s="254"/>
      <c r="K165" s="254"/>
      <c r="L165" s="259"/>
      <c r="M165" s="260"/>
      <c r="N165" s="261"/>
      <c r="O165" s="261"/>
      <c r="P165" s="261"/>
      <c r="Q165" s="261"/>
      <c r="R165" s="261"/>
      <c r="S165" s="261"/>
      <c r="T165" s="26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3" t="s">
        <v>223</v>
      </c>
      <c r="AU165" s="263" t="s">
        <v>89</v>
      </c>
      <c r="AV165" s="14" t="s">
        <v>89</v>
      </c>
      <c r="AW165" s="14" t="s">
        <v>36</v>
      </c>
      <c r="AX165" s="14" t="s">
        <v>87</v>
      </c>
      <c r="AY165" s="263" t="s">
        <v>143</v>
      </c>
    </row>
    <row r="166" s="2" customFormat="1" ht="14.4" customHeight="1">
      <c r="A166" s="39"/>
      <c r="B166" s="40"/>
      <c r="C166" s="232" t="s">
        <v>238</v>
      </c>
      <c r="D166" s="232" t="s">
        <v>218</v>
      </c>
      <c r="E166" s="233" t="s">
        <v>325</v>
      </c>
      <c r="F166" s="234" t="s">
        <v>326</v>
      </c>
      <c r="G166" s="235" t="s">
        <v>327</v>
      </c>
      <c r="H166" s="236">
        <v>3</v>
      </c>
      <c r="I166" s="237"/>
      <c r="J166" s="238">
        <f>ROUND(I166*H166,2)</f>
        <v>0</v>
      </c>
      <c r="K166" s="234" t="s">
        <v>150</v>
      </c>
      <c r="L166" s="239"/>
      <c r="M166" s="240" t="s">
        <v>1</v>
      </c>
      <c r="N166" s="241" t="s">
        <v>44</v>
      </c>
      <c r="O166" s="92"/>
      <c r="P166" s="228">
        <f>O166*H166</f>
        <v>0</v>
      </c>
      <c r="Q166" s="228">
        <v>0.001</v>
      </c>
      <c r="R166" s="228">
        <f>Q166*H166</f>
        <v>0.0030000000000000001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177</v>
      </c>
      <c r="AT166" s="230" t="s">
        <v>218</v>
      </c>
      <c r="AU166" s="230" t="s">
        <v>89</v>
      </c>
      <c r="AY166" s="18" t="s">
        <v>143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87</v>
      </c>
      <c r="BK166" s="231">
        <f>ROUND(I166*H166,2)</f>
        <v>0</v>
      </c>
      <c r="BL166" s="18" t="s">
        <v>160</v>
      </c>
      <c r="BM166" s="230" t="s">
        <v>576</v>
      </c>
    </row>
    <row r="167" s="14" customFormat="1">
      <c r="A167" s="14"/>
      <c r="B167" s="253"/>
      <c r="C167" s="254"/>
      <c r="D167" s="244" t="s">
        <v>223</v>
      </c>
      <c r="E167" s="254"/>
      <c r="F167" s="256" t="s">
        <v>618</v>
      </c>
      <c r="G167" s="254"/>
      <c r="H167" s="257">
        <v>3</v>
      </c>
      <c r="I167" s="258"/>
      <c r="J167" s="254"/>
      <c r="K167" s="254"/>
      <c r="L167" s="259"/>
      <c r="M167" s="260"/>
      <c r="N167" s="261"/>
      <c r="O167" s="261"/>
      <c r="P167" s="261"/>
      <c r="Q167" s="261"/>
      <c r="R167" s="261"/>
      <c r="S167" s="261"/>
      <c r="T167" s="26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3" t="s">
        <v>223</v>
      </c>
      <c r="AU167" s="263" t="s">
        <v>89</v>
      </c>
      <c r="AV167" s="14" t="s">
        <v>89</v>
      </c>
      <c r="AW167" s="14" t="s">
        <v>4</v>
      </c>
      <c r="AX167" s="14" t="s">
        <v>87</v>
      </c>
      <c r="AY167" s="263" t="s">
        <v>143</v>
      </c>
    </row>
    <row r="168" s="12" customFormat="1" ht="22.8" customHeight="1">
      <c r="A168" s="12"/>
      <c r="B168" s="203"/>
      <c r="C168" s="204"/>
      <c r="D168" s="205" t="s">
        <v>78</v>
      </c>
      <c r="E168" s="217" t="s">
        <v>89</v>
      </c>
      <c r="F168" s="217" t="s">
        <v>330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SUM(P169:P170)</f>
        <v>0</v>
      </c>
      <c r="Q168" s="211"/>
      <c r="R168" s="212">
        <f>SUM(R169:R170)</f>
        <v>21.600000000000001</v>
      </c>
      <c r="S168" s="211"/>
      <c r="T168" s="213">
        <f>SUM(T169:T170)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87</v>
      </c>
      <c r="AT168" s="215" t="s">
        <v>78</v>
      </c>
      <c r="AU168" s="215" t="s">
        <v>87</v>
      </c>
      <c r="AY168" s="214" t="s">
        <v>143</v>
      </c>
      <c r="BK168" s="216">
        <f>SUM(BK169:BK170)</f>
        <v>0</v>
      </c>
    </row>
    <row r="169" s="2" customFormat="1" ht="24.15" customHeight="1">
      <c r="A169" s="39"/>
      <c r="B169" s="40"/>
      <c r="C169" s="219" t="s">
        <v>242</v>
      </c>
      <c r="D169" s="219" t="s">
        <v>146</v>
      </c>
      <c r="E169" s="220" t="s">
        <v>331</v>
      </c>
      <c r="F169" s="221" t="s">
        <v>332</v>
      </c>
      <c r="G169" s="222" t="s">
        <v>268</v>
      </c>
      <c r="H169" s="223">
        <v>10</v>
      </c>
      <c r="I169" s="224"/>
      <c r="J169" s="225">
        <f>ROUND(I169*H169,2)</f>
        <v>0</v>
      </c>
      <c r="K169" s="221" t="s">
        <v>150</v>
      </c>
      <c r="L169" s="45"/>
      <c r="M169" s="226" t="s">
        <v>1</v>
      </c>
      <c r="N169" s="227" t="s">
        <v>44</v>
      </c>
      <c r="O169" s="92"/>
      <c r="P169" s="228">
        <f>O169*H169</f>
        <v>0</v>
      </c>
      <c r="Q169" s="228">
        <v>2.1600000000000001</v>
      </c>
      <c r="R169" s="228">
        <f>Q169*H169</f>
        <v>21.600000000000001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160</v>
      </c>
      <c r="AT169" s="230" t="s">
        <v>146</v>
      </c>
      <c r="AU169" s="230" t="s">
        <v>89</v>
      </c>
      <c r="AY169" s="18" t="s">
        <v>143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87</v>
      </c>
      <c r="BK169" s="231">
        <f>ROUND(I169*H169,2)</f>
        <v>0</v>
      </c>
      <c r="BL169" s="18" t="s">
        <v>160</v>
      </c>
      <c r="BM169" s="230" t="s">
        <v>619</v>
      </c>
    </row>
    <row r="170" s="14" customFormat="1">
      <c r="A170" s="14"/>
      <c r="B170" s="253"/>
      <c r="C170" s="254"/>
      <c r="D170" s="244" t="s">
        <v>223</v>
      </c>
      <c r="E170" s="255" t="s">
        <v>1</v>
      </c>
      <c r="F170" s="256" t="s">
        <v>620</v>
      </c>
      <c r="G170" s="254"/>
      <c r="H170" s="257">
        <v>10</v>
      </c>
      <c r="I170" s="258"/>
      <c r="J170" s="254"/>
      <c r="K170" s="254"/>
      <c r="L170" s="259"/>
      <c r="M170" s="260"/>
      <c r="N170" s="261"/>
      <c r="O170" s="261"/>
      <c r="P170" s="261"/>
      <c r="Q170" s="261"/>
      <c r="R170" s="261"/>
      <c r="S170" s="261"/>
      <c r="T170" s="26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3" t="s">
        <v>223</v>
      </c>
      <c r="AU170" s="263" t="s">
        <v>89</v>
      </c>
      <c r="AV170" s="14" t="s">
        <v>89</v>
      </c>
      <c r="AW170" s="14" t="s">
        <v>36</v>
      </c>
      <c r="AX170" s="14" t="s">
        <v>87</v>
      </c>
      <c r="AY170" s="263" t="s">
        <v>143</v>
      </c>
    </row>
    <row r="171" s="12" customFormat="1" ht="22.8" customHeight="1">
      <c r="A171" s="12"/>
      <c r="B171" s="203"/>
      <c r="C171" s="204"/>
      <c r="D171" s="205" t="s">
        <v>78</v>
      </c>
      <c r="E171" s="217" t="s">
        <v>160</v>
      </c>
      <c r="F171" s="217" t="s">
        <v>336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SUM(P172:P181)</f>
        <v>0</v>
      </c>
      <c r="Q171" s="211"/>
      <c r="R171" s="212">
        <f>SUM(R172:R181)</f>
        <v>185.03289600000002</v>
      </c>
      <c r="S171" s="211"/>
      <c r="T171" s="213">
        <f>SUM(T172:T181)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87</v>
      </c>
      <c r="AT171" s="215" t="s">
        <v>78</v>
      </c>
      <c r="AU171" s="215" t="s">
        <v>87</v>
      </c>
      <c r="AY171" s="214" t="s">
        <v>143</v>
      </c>
      <c r="BK171" s="216">
        <f>SUM(BK172:BK181)</f>
        <v>0</v>
      </c>
    </row>
    <row r="172" s="2" customFormat="1" ht="24.15" customHeight="1">
      <c r="A172" s="39"/>
      <c r="B172" s="40"/>
      <c r="C172" s="219" t="s">
        <v>226</v>
      </c>
      <c r="D172" s="219" t="s">
        <v>146</v>
      </c>
      <c r="E172" s="220" t="s">
        <v>337</v>
      </c>
      <c r="F172" s="221" t="s">
        <v>338</v>
      </c>
      <c r="G172" s="222" t="s">
        <v>268</v>
      </c>
      <c r="H172" s="223">
        <v>51.200000000000003</v>
      </c>
      <c r="I172" s="224"/>
      <c r="J172" s="225">
        <f>ROUND(I172*H172,2)</f>
        <v>0</v>
      </c>
      <c r="K172" s="221" t="s">
        <v>150</v>
      </c>
      <c r="L172" s="45"/>
      <c r="M172" s="226" t="s">
        <v>1</v>
      </c>
      <c r="N172" s="227" t="s">
        <v>44</v>
      </c>
      <c r="O172" s="92"/>
      <c r="P172" s="228">
        <f>O172*H172</f>
        <v>0</v>
      </c>
      <c r="Q172" s="228">
        <v>2.13408</v>
      </c>
      <c r="R172" s="228">
        <f>Q172*H172</f>
        <v>109.26489600000001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160</v>
      </c>
      <c r="AT172" s="230" t="s">
        <v>146</v>
      </c>
      <c r="AU172" s="230" t="s">
        <v>89</v>
      </c>
      <c r="AY172" s="18" t="s">
        <v>143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87</v>
      </c>
      <c r="BK172" s="231">
        <f>ROUND(I172*H172,2)</f>
        <v>0</v>
      </c>
      <c r="BL172" s="18" t="s">
        <v>160</v>
      </c>
      <c r="BM172" s="230" t="s">
        <v>339</v>
      </c>
    </row>
    <row r="173" s="13" customFormat="1">
      <c r="A173" s="13"/>
      <c r="B173" s="242"/>
      <c r="C173" s="243"/>
      <c r="D173" s="244" t="s">
        <v>223</v>
      </c>
      <c r="E173" s="245" t="s">
        <v>1</v>
      </c>
      <c r="F173" s="246" t="s">
        <v>292</v>
      </c>
      <c r="G173" s="243"/>
      <c r="H173" s="245" t="s">
        <v>1</v>
      </c>
      <c r="I173" s="247"/>
      <c r="J173" s="243"/>
      <c r="K173" s="243"/>
      <c r="L173" s="248"/>
      <c r="M173" s="249"/>
      <c r="N173" s="250"/>
      <c r="O173" s="250"/>
      <c r="P173" s="250"/>
      <c r="Q173" s="250"/>
      <c r="R173" s="250"/>
      <c r="S173" s="250"/>
      <c r="T173" s="25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2" t="s">
        <v>223</v>
      </c>
      <c r="AU173" s="252" t="s">
        <v>89</v>
      </c>
      <c r="AV173" s="13" t="s">
        <v>87</v>
      </c>
      <c r="AW173" s="13" t="s">
        <v>36</v>
      </c>
      <c r="AX173" s="13" t="s">
        <v>79</v>
      </c>
      <c r="AY173" s="252" t="s">
        <v>143</v>
      </c>
    </row>
    <row r="174" s="14" customFormat="1">
      <c r="A174" s="14"/>
      <c r="B174" s="253"/>
      <c r="C174" s="254"/>
      <c r="D174" s="244" t="s">
        <v>223</v>
      </c>
      <c r="E174" s="255" t="s">
        <v>1</v>
      </c>
      <c r="F174" s="256" t="s">
        <v>621</v>
      </c>
      <c r="G174" s="254"/>
      <c r="H174" s="257">
        <v>51.200000000000003</v>
      </c>
      <c r="I174" s="258"/>
      <c r="J174" s="254"/>
      <c r="K174" s="254"/>
      <c r="L174" s="259"/>
      <c r="M174" s="260"/>
      <c r="N174" s="261"/>
      <c r="O174" s="261"/>
      <c r="P174" s="261"/>
      <c r="Q174" s="261"/>
      <c r="R174" s="261"/>
      <c r="S174" s="261"/>
      <c r="T174" s="26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3" t="s">
        <v>223</v>
      </c>
      <c r="AU174" s="263" t="s">
        <v>89</v>
      </c>
      <c r="AV174" s="14" t="s">
        <v>89</v>
      </c>
      <c r="AW174" s="14" t="s">
        <v>36</v>
      </c>
      <c r="AX174" s="14" t="s">
        <v>87</v>
      </c>
      <c r="AY174" s="263" t="s">
        <v>143</v>
      </c>
    </row>
    <row r="175" s="2" customFormat="1" ht="24.15" customHeight="1">
      <c r="A175" s="39"/>
      <c r="B175" s="40"/>
      <c r="C175" s="219" t="s">
        <v>7</v>
      </c>
      <c r="D175" s="219" t="s">
        <v>146</v>
      </c>
      <c r="E175" s="220" t="s">
        <v>342</v>
      </c>
      <c r="F175" s="221" t="s">
        <v>343</v>
      </c>
      <c r="G175" s="222" t="s">
        <v>273</v>
      </c>
      <c r="H175" s="223">
        <v>51.200000000000003</v>
      </c>
      <c r="I175" s="224"/>
      <c r="J175" s="225">
        <f>ROUND(I175*H175,2)</f>
        <v>0</v>
      </c>
      <c r="K175" s="221" t="s">
        <v>150</v>
      </c>
      <c r="L175" s="45"/>
      <c r="M175" s="226" t="s">
        <v>1</v>
      </c>
      <c r="N175" s="227" t="s">
        <v>44</v>
      </c>
      <c r="O175" s="92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160</v>
      </c>
      <c r="AT175" s="230" t="s">
        <v>146</v>
      </c>
      <c r="AU175" s="230" t="s">
        <v>89</v>
      </c>
      <c r="AY175" s="18" t="s">
        <v>143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87</v>
      </c>
      <c r="BK175" s="231">
        <f>ROUND(I175*H175,2)</f>
        <v>0</v>
      </c>
      <c r="BL175" s="18" t="s">
        <v>160</v>
      </c>
      <c r="BM175" s="230" t="s">
        <v>344</v>
      </c>
    </row>
    <row r="176" s="2" customFormat="1" ht="24.15" customHeight="1">
      <c r="A176" s="39"/>
      <c r="B176" s="40"/>
      <c r="C176" s="219" t="s">
        <v>234</v>
      </c>
      <c r="D176" s="219" t="s">
        <v>146</v>
      </c>
      <c r="E176" s="220" t="s">
        <v>346</v>
      </c>
      <c r="F176" s="221" t="s">
        <v>347</v>
      </c>
      <c r="G176" s="222" t="s">
        <v>268</v>
      </c>
      <c r="H176" s="223">
        <v>40</v>
      </c>
      <c r="I176" s="224"/>
      <c r="J176" s="225">
        <f>ROUND(I176*H176,2)</f>
        <v>0</v>
      </c>
      <c r="K176" s="221" t="s">
        <v>150</v>
      </c>
      <c r="L176" s="45"/>
      <c r="M176" s="226" t="s">
        <v>1</v>
      </c>
      <c r="N176" s="227" t="s">
        <v>44</v>
      </c>
      <c r="O176" s="92"/>
      <c r="P176" s="228">
        <f>O176*H176</f>
        <v>0</v>
      </c>
      <c r="Q176" s="228">
        <v>1.8480000000000001</v>
      </c>
      <c r="R176" s="228">
        <f>Q176*H176</f>
        <v>73.920000000000002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160</v>
      </c>
      <c r="AT176" s="230" t="s">
        <v>146</v>
      </c>
      <c r="AU176" s="230" t="s">
        <v>89</v>
      </c>
      <c r="AY176" s="18" t="s">
        <v>143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87</v>
      </c>
      <c r="BK176" s="231">
        <f>ROUND(I176*H176,2)</f>
        <v>0</v>
      </c>
      <c r="BL176" s="18" t="s">
        <v>160</v>
      </c>
      <c r="BM176" s="230" t="s">
        <v>348</v>
      </c>
    </row>
    <row r="177" s="13" customFormat="1">
      <c r="A177" s="13"/>
      <c r="B177" s="242"/>
      <c r="C177" s="243"/>
      <c r="D177" s="244" t="s">
        <v>223</v>
      </c>
      <c r="E177" s="245" t="s">
        <v>1</v>
      </c>
      <c r="F177" s="246" t="s">
        <v>283</v>
      </c>
      <c r="G177" s="243"/>
      <c r="H177" s="245" t="s">
        <v>1</v>
      </c>
      <c r="I177" s="247"/>
      <c r="J177" s="243"/>
      <c r="K177" s="243"/>
      <c r="L177" s="248"/>
      <c r="M177" s="249"/>
      <c r="N177" s="250"/>
      <c r="O177" s="250"/>
      <c r="P177" s="250"/>
      <c r="Q177" s="250"/>
      <c r="R177" s="250"/>
      <c r="S177" s="250"/>
      <c r="T177" s="25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2" t="s">
        <v>223</v>
      </c>
      <c r="AU177" s="252" t="s">
        <v>89</v>
      </c>
      <c r="AV177" s="13" t="s">
        <v>87</v>
      </c>
      <c r="AW177" s="13" t="s">
        <v>36</v>
      </c>
      <c r="AX177" s="13" t="s">
        <v>79</v>
      </c>
      <c r="AY177" s="252" t="s">
        <v>143</v>
      </c>
    </row>
    <row r="178" s="14" customFormat="1">
      <c r="A178" s="14"/>
      <c r="B178" s="253"/>
      <c r="C178" s="254"/>
      <c r="D178" s="244" t="s">
        <v>223</v>
      </c>
      <c r="E178" s="255" t="s">
        <v>1</v>
      </c>
      <c r="F178" s="256" t="s">
        <v>622</v>
      </c>
      <c r="G178" s="254"/>
      <c r="H178" s="257">
        <v>40</v>
      </c>
      <c r="I178" s="258"/>
      <c r="J178" s="254"/>
      <c r="K178" s="254"/>
      <c r="L178" s="259"/>
      <c r="M178" s="260"/>
      <c r="N178" s="261"/>
      <c r="O178" s="261"/>
      <c r="P178" s="261"/>
      <c r="Q178" s="261"/>
      <c r="R178" s="261"/>
      <c r="S178" s="261"/>
      <c r="T178" s="262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3" t="s">
        <v>223</v>
      </c>
      <c r="AU178" s="263" t="s">
        <v>89</v>
      </c>
      <c r="AV178" s="14" t="s">
        <v>89</v>
      </c>
      <c r="AW178" s="14" t="s">
        <v>36</v>
      </c>
      <c r="AX178" s="14" t="s">
        <v>87</v>
      </c>
      <c r="AY178" s="263" t="s">
        <v>143</v>
      </c>
    </row>
    <row r="179" s="2" customFormat="1" ht="37.8" customHeight="1">
      <c r="A179" s="39"/>
      <c r="B179" s="40"/>
      <c r="C179" s="219" t="s">
        <v>355</v>
      </c>
      <c r="D179" s="219" t="s">
        <v>146</v>
      </c>
      <c r="E179" s="220" t="s">
        <v>623</v>
      </c>
      <c r="F179" s="221" t="s">
        <v>624</v>
      </c>
      <c r="G179" s="222" t="s">
        <v>149</v>
      </c>
      <c r="H179" s="223">
        <v>1</v>
      </c>
      <c r="I179" s="224"/>
      <c r="J179" s="225">
        <f>ROUND(I179*H179,2)</f>
        <v>0</v>
      </c>
      <c r="K179" s="221" t="s">
        <v>1</v>
      </c>
      <c r="L179" s="45"/>
      <c r="M179" s="226" t="s">
        <v>1</v>
      </c>
      <c r="N179" s="227" t="s">
        <v>44</v>
      </c>
      <c r="O179" s="92"/>
      <c r="P179" s="228">
        <f>O179*H179</f>
        <v>0</v>
      </c>
      <c r="Q179" s="228">
        <v>1.8480000000000001</v>
      </c>
      <c r="R179" s="228">
        <f>Q179*H179</f>
        <v>1.8480000000000001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160</v>
      </c>
      <c r="AT179" s="230" t="s">
        <v>146</v>
      </c>
      <c r="AU179" s="230" t="s">
        <v>89</v>
      </c>
      <c r="AY179" s="18" t="s">
        <v>143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87</v>
      </c>
      <c r="BK179" s="231">
        <f>ROUND(I179*H179,2)</f>
        <v>0</v>
      </c>
      <c r="BL179" s="18" t="s">
        <v>160</v>
      </c>
      <c r="BM179" s="230" t="s">
        <v>625</v>
      </c>
    </row>
    <row r="180" s="13" customFormat="1">
      <c r="A180" s="13"/>
      <c r="B180" s="242"/>
      <c r="C180" s="243"/>
      <c r="D180" s="244" t="s">
        <v>223</v>
      </c>
      <c r="E180" s="245" t="s">
        <v>1</v>
      </c>
      <c r="F180" s="246" t="s">
        <v>626</v>
      </c>
      <c r="G180" s="243"/>
      <c r="H180" s="245" t="s">
        <v>1</v>
      </c>
      <c r="I180" s="247"/>
      <c r="J180" s="243"/>
      <c r="K180" s="243"/>
      <c r="L180" s="248"/>
      <c r="M180" s="249"/>
      <c r="N180" s="250"/>
      <c r="O180" s="250"/>
      <c r="P180" s="250"/>
      <c r="Q180" s="250"/>
      <c r="R180" s="250"/>
      <c r="S180" s="250"/>
      <c r="T180" s="25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2" t="s">
        <v>223</v>
      </c>
      <c r="AU180" s="252" t="s">
        <v>89</v>
      </c>
      <c r="AV180" s="13" t="s">
        <v>87</v>
      </c>
      <c r="AW180" s="13" t="s">
        <v>36</v>
      </c>
      <c r="AX180" s="13" t="s">
        <v>79</v>
      </c>
      <c r="AY180" s="252" t="s">
        <v>143</v>
      </c>
    </row>
    <row r="181" s="14" customFormat="1">
      <c r="A181" s="14"/>
      <c r="B181" s="253"/>
      <c r="C181" s="254"/>
      <c r="D181" s="244" t="s">
        <v>223</v>
      </c>
      <c r="E181" s="255" t="s">
        <v>1</v>
      </c>
      <c r="F181" s="256" t="s">
        <v>627</v>
      </c>
      <c r="G181" s="254"/>
      <c r="H181" s="257">
        <v>1</v>
      </c>
      <c r="I181" s="258"/>
      <c r="J181" s="254"/>
      <c r="K181" s="254"/>
      <c r="L181" s="259"/>
      <c r="M181" s="260"/>
      <c r="N181" s="261"/>
      <c r="O181" s="261"/>
      <c r="P181" s="261"/>
      <c r="Q181" s="261"/>
      <c r="R181" s="261"/>
      <c r="S181" s="261"/>
      <c r="T181" s="26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3" t="s">
        <v>223</v>
      </c>
      <c r="AU181" s="263" t="s">
        <v>89</v>
      </c>
      <c r="AV181" s="14" t="s">
        <v>89</v>
      </c>
      <c r="AW181" s="14" t="s">
        <v>36</v>
      </c>
      <c r="AX181" s="14" t="s">
        <v>87</v>
      </c>
      <c r="AY181" s="263" t="s">
        <v>143</v>
      </c>
    </row>
    <row r="182" s="12" customFormat="1" ht="22.8" customHeight="1">
      <c r="A182" s="12"/>
      <c r="B182" s="203"/>
      <c r="C182" s="204"/>
      <c r="D182" s="205" t="s">
        <v>78</v>
      </c>
      <c r="E182" s="217" t="s">
        <v>351</v>
      </c>
      <c r="F182" s="217" t="s">
        <v>352</v>
      </c>
      <c r="G182" s="204"/>
      <c r="H182" s="204"/>
      <c r="I182" s="207"/>
      <c r="J182" s="218">
        <f>BK182</f>
        <v>0</v>
      </c>
      <c r="K182" s="204"/>
      <c r="L182" s="209"/>
      <c r="M182" s="210"/>
      <c r="N182" s="211"/>
      <c r="O182" s="211"/>
      <c r="P182" s="212">
        <f>SUM(P183:P189)</f>
        <v>0</v>
      </c>
      <c r="Q182" s="211"/>
      <c r="R182" s="212">
        <f>SUM(R183:R189)</f>
        <v>0</v>
      </c>
      <c r="S182" s="211"/>
      <c r="T182" s="213">
        <f>SUM(T183:T189)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4" t="s">
        <v>87</v>
      </c>
      <c r="AT182" s="215" t="s">
        <v>78</v>
      </c>
      <c r="AU182" s="215" t="s">
        <v>87</v>
      </c>
      <c r="AY182" s="214" t="s">
        <v>143</v>
      </c>
      <c r="BK182" s="216">
        <f>SUM(BK183:BK189)</f>
        <v>0</v>
      </c>
    </row>
    <row r="183" s="2" customFormat="1" ht="24.15" customHeight="1">
      <c r="A183" s="39"/>
      <c r="B183" s="40"/>
      <c r="C183" s="219" t="s">
        <v>360</v>
      </c>
      <c r="D183" s="219" t="s">
        <v>146</v>
      </c>
      <c r="E183" s="220" t="s">
        <v>298</v>
      </c>
      <c r="F183" s="221" t="s">
        <v>299</v>
      </c>
      <c r="G183" s="222" t="s">
        <v>268</v>
      </c>
      <c r="H183" s="223">
        <v>136.19999999999999</v>
      </c>
      <c r="I183" s="224"/>
      <c r="J183" s="225">
        <f>ROUND(I183*H183,2)</f>
        <v>0</v>
      </c>
      <c r="K183" s="221" t="s">
        <v>150</v>
      </c>
      <c r="L183" s="45"/>
      <c r="M183" s="226" t="s">
        <v>1</v>
      </c>
      <c r="N183" s="227" t="s">
        <v>44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160</v>
      </c>
      <c r="AT183" s="230" t="s">
        <v>146</v>
      </c>
      <c r="AU183" s="230" t="s">
        <v>89</v>
      </c>
      <c r="AY183" s="18" t="s">
        <v>143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87</v>
      </c>
      <c r="BK183" s="231">
        <f>ROUND(I183*H183,2)</f>
        <v>0</v>
      </c>
      <c r="BL183" s="18" t="s">
        <v>160</v>
      </c>
      <c r="BM183" s="230" t="s">
        <v>628</v>
      </c>
    </row>
    <row r="184" s="14" customFormat="1">
      <c r="A184" s="14"/>
      <c r="B184" s="253"/>
      <c r="C184" s="254"/>
      <c r="D184" s="244" t="s">
        <v>223</v>
      </c>
      <c r="E184" s="255" t="s">
        <v>1</v>
      </c>
      <c r="F184" s="256" t="s">
        <v>629</v>
      </c>
      <c r="G184" s="254"/>
      <c r="H184" s="257">
        <v>136.19999999999999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3" t="s">
        <v>223</v>
      </c>
      <c r="AU184" s="263" t="s">
        <v>89</v>
      </c>
      <c r="AV184" s="14" t="s">
        <v>89</v>
      </c>
      <c r="AW184" s="14" t="s">
        <v>36</v>
      </c>
      <c r="AX184" s="14" t="s">
        <v>87</v>
      </c>
      <c r="AY184" s="263" t="s">
        <v>143</v>
      </c>
    </row>
    <row r="185" s="2" customFormat="1" ht="24.15" customHeight="1">
      <c r="A185" s="39"/>
      <c r="B185" s="40"/>
      <c r="C185" s="219" t="s">
        <v>365</v>
      </c>
      <c r="D185" s="219" t="s">
        <v>146</v>
      </c>
      <c r="E185" s="220" t="s">
        <v>356</v>
      </c>
      <c r="F185" s="221" t="s">
        <v>357</v>
      </c>
      <c r="G185" s="222" t="s">
        <v>221</v>
      </c>
      <c r="H185" s="223">
        <v>258.77999999999997</v>
      </c>
      <c r="I185" s="224"/>
      <c r="J185" s="225">
        <f>ROUND(I185*H185,2)</f>
        <v>0</v>
      </c>
      <c r="K185" s="221" t="s">
        <v>150</v>
      </c>
      <c r="L185" s="45"/>
      <c r="M185" s="226" t="s">
        <v>1</v>
      </c>
      <c r="N185" s="227" t="s">
        <v>44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160</v>
      </c>
      <c r="AT185" s="230" t="s">
        <v>146</v>
      </c>
      <c r="AU185" s="230" t="s">
        <v>89</v>
      </c>
      <c r="AY185" s="18" t="s">
        <v>143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87</v>
      </c>
      <c r="BK185" s="231">
        <f>ROUND(I185*H185,2)</f>
        <v>0</v>
      </c>
      <c r="BL185" s="18" t="s">
        <v>160</v>
      </c>
      <c r="BM185" s="230" t="s">
        <v>358</v>
      </c>
    </row>
    <row r="186" s="14" customFormat="1">
      <c r="A186" s="14"/>
      <c r="B186" s="253"/>
      <c r="C186" s="254"/>
      <c r="D186" s="244" t="s">
        <v>223</v>
      </c>
      <c r="E186" s="255" t="s">
        <v>1</v>
      </c>
      <c r="F186" s="256" t="s">
        <v>630</v>
      </c>
      <c r="G186" s="254"/>
      <c r="H186" s="257">
        <v>258.77999999999997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3" t="s">
        <v>223</v>
      </c>
      <c r="AU186" s="263" t="s">
        <v>89</v>
      </c>
      <c r="AV186" s="14" t="s">
        <v>89</v>
      </c>
      <c r="AW186" s="14" t="s">
        <v>36</v>
      </c>
      <c r="AX186" s="14" t="s">
        <v>87</v>
      </c>
      <c r="AY186" s="263" t="s">
        <v>143</v>
      </c>
    </row>
    <row r="187" s="2" customFormat="1" ht="24.15" customHeight="1">
      <c r="A187" s="39"/>
      <c r="B187" s="40"/>
      <c r="C187" s="219" t="s">
        <v>371</v>
      </c>
      <c r="D187" s="219" t="s">
        <v>146</v>
      </c>
      <c r="E187" s="220" t="s">
        <v>361</v>
      </c>
      <c r="F187" s="221" t="s">
        <v>362</v>
      </c>
      <c r="G187" s="222" t="s">
        <v>221</v>
      </c>
      <c r="H187" s="223">
        <v>2329.02</v>
      </c>
      <c r="I187" s="224"/>
      <c r="J187" s="225">
        <f>ROUND(I187*H187,2)</f>
        <v>0</v>
      </c>
      <c r="K187" s="221" t="s">
        <v>150</v>
      </c>
      <c r="L187" s="45"/>
      <c r="M187" s="226" t="s">
        <v>1</v>
      </c>
      <c r="N187" s="227" t="s">
        <v>44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160</v>
      </c>
      <c r="AT187" s="230" t="s">
        <v>146</v>
      </c>
      <c r="AU187" s="230" t="s">
        <v>89</v>
      </c>
      <c r="AY187" s="18" t="s">
        <v>143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87</v>
      </c>
      <c r="BK187" s="231">
        <f>ROUND(I187*H187,2)</f>
        <v>0</v>
      </c>
      <c r="BL187" s="18" t="s">
        <v>160</v>
      </c>
      <c r="BM187" s="230" t="s">
        <v>363</v>
      </c>
    </row>
    <row r="188" s="14" customFormat="1">
      <c r="A188" s="14"/>
      <c r="B188" s="253"/>
      <c r="C188" s="254"/>
      <c r="D188" s="244" t="s">
        <v>223</v>
      </c>
      <c r="E188" s="255" t="s">
        <v>1</v>
      </c>
      <c r="F188" s="256" t="s">
        <v>631</v>
      </c>
      <c r="G188" s="254"/>
      <c r="H188" s="257">
        <v>2329.02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3" t="s">
        <v>223</v>
      </c>
      <c r="AU188" s="263" t="s">
        <v>89</v>
      </c>
      <c r="AV188" s="14" t="s">
        <v>89</v>
      </c>
      <c r="AW188" s="14" t="s">
        <v>36</v>
      </c>
      <c r="AX188" s="14" t="s">
        <v>87</v>
      </c>
      <c r="AY188" s="263" t="s">
        <v>143</v>
      </c>
    </row>
    <row r="189" s="2" customFormat="1" ht="24.15" customHeight="1">
      <c r="A189" s="39"/>
      <c r="B189" s="40"/>
      <c r="C189" s="219" t="s">
        <v>455</v>
      </c>
      <c r="D189" s="219" t="s">
        <v>146</v>
      </c>
      <c r="E189" s="220" t="s">
        <v>366</v>
      </c>
      <c r="F189" s="221" t="s">
        <v>367</v>
      </c>
      <c r="G189" s="222" t="s">
        <v>221</v>
      </c>
      <c r="H189" s="223">
        <v>258.77999999999997</v>
      </c>
      <c r="I189" s="224"/>
      <c r="J189" s="225">
        <f>ROUND(I189*H189,2)</f>
        <v>0</v>
      </c>
      <c r="K189" s="221" t="s">
        <v>150</v>
      </c>
      <c r="L189" s="45"/>
      <c r="M189" s="226" t="s">
        <v>1</v>
      </c>
      <c r="N189" s="227" t="s">
        <v>44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160</v>
      </c>
      <c r="AT189" s="230" t="s">
        <v>146</v>
      </c>
      <c r="AU189" s="230" t="s">
        <v>89</v>
      </c>
      <c r="AY189" s="18" t="s">
        <v>143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87</v>
      </c>
      <c r="BK189" s="231">
        <f>ROUND(I189*H189,2)</f>
        <v>0</v>
      </c>
      <c r="BL189" s="18" t="s">
        <v>160</v>
      </c>
      <c r="BM189" s="230" t="s">
        <v>632</v>
      </c>
    </row>
    <row r="190" s="12" customFormat="1" ht="22.8" customHeight="1">
      <c r="A190" s="12"/>
      <c r="B190" s="203"/>
      <c r="C190" s="204"/>
      <c r="D190" s="205" t="s">
        <v>78</v>
      </c>
      <c r="E190" s="217" t="s">
        <v>369</v>
      </c>
      <c r="F190" s="217" t="s">
        <v>370</v>
      </c>
      <c r="G190" s="204"/>
      <c r="H190" s="204"/>
      <c r="I190" s="207"/>
      <c r="J190" s="218">
        <f>BK190</f>
        <v>0</v>
      </c>
      <c r="K190" s="204"/>
      <c r="L190" s="209"/>
      <c r="M190" s="210"/>
      <c r="N190" s="211"/>
      <c r="O190" s="211"/>
      <c r="P190" s="212">
        <f>P191</f>
        <v>0</v>
      </c>
      <c r="Q190" s="211"/>
      <c r="R190" s="212">
        <f>R191</f>
        <v>0</v>
      </c>
      <c r="S190" s="211"/>
      <c r="T190" s="213">
        <f>T191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14" t="s">
        <v>87</v>
      </c>
      <c r="AT190" s="215" t="s">
        <v>78</v>
      </c>
      <c r="AU190" s="215" t="s">
        <v>87</v>
      </c>
      <c r="AY190" s="214" t="s">
        <v>143</v>
      </c>
      <c r="BK190" s="216">
        <f>BK191</f>
        <v>0</v>
      </c>
    </row>
    <row r="191" s="2" customFormat="1" ht="14.4" customHeight="1">
      <c r="A191" s="39"/>
      <c r="B191" s="40"/>
      <c r="C191" s="219" t="s">
        <v>457</v>
      </c>
      <c r="D191" s="219" t="s">
        <v>146</v>
      </c>
      <c r="E191" s="220" t="s">
        <v>372</v>
      </c>
      <c r="F191" s="221" t="s">
        <v>373</v>
      </c>
      <c r="G191" s="222" t="s">
        <v>221</v>
      </c>
      <c r="H191" s="223">
        <v>206.63999999999999</v>
      </c>
      <c r="I191" s="224"/>
      <c r="J191" s="225">
        <f>ROUND(I191*H191,2)</f>
        <v>0</v>
      </c>
      <c r="K191" s="221" t="s">
        <v>150</v>
      </c>
      <c r="L191" s="45"/>
      <c r="M191" s="278" t="s">
        <v>1</v>
      </c>
      <c r="N191" s="279" t="s">
        <v>44</v>
      </c>
      <c r="O191" s="280"/>
      <c r="P191" s="281">
        <f>O191*H191</f>
        <v>0</v>
      </c>
      <c r="Q191" s="281">
        <v>0</v>
      </c>
      <c r="R191" s="281">
        <f>Q191*H191</f>
        <v>0</v>
      </c>
      <c r="S191" s="281">
        <v>0</v>
      </c>
      <c r="T191" s="282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160</v>
      </c>
      <c r="AT191" s="230" t="s">
        <v>146</v>
      </c>
      <c r="AU191" s="230" t="s">
        <v>89</v>
      </c>
      <c r="AY191" s="18" t="s">
        <v>143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87</v>
      </c>
      <c r="BK191" s="231">
        <f>ROUND(I191*H191,2)</f>
        <v>0</v>
      </c>
      <c r="BL191" s="18" t="s">
        <v>160</v>
      </c>
      <c r="BM191" s="230" t="s">
        <v>374</v>
      </c>
    </row>
    <row r="192" s="2" customFormat="1" ht="6.96" customHeight="1">
      <c r="A192" s="39"/>
      <c r="B192" s="67"/>
      <c r="C192" s="68"/>
      <c r="D192" s="68"/>
      <c r="E192" s="68"/>
      <c r="F192" s="68"/>
      <c r="G192" s="68"/>
      <c r="H192" s="68"/>
      <c r="I192" s="68"/>
      <c r="J192" s="68"/>
      <c r="K192" s="68"/>
      <c r="L192" s="45"/>
      <c r="M192" s="39"/>
      <c r="O192" s="39"/>
      <c r="P192" s="39"/>
      <c r="Q192" s="39"/>
      <c r="R192" s="39"/>
      <c r="S192" s="39"/>
      <c r="T192" s="39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</row>
  </sheetData>
  <sheetProtection sheet="1" autoFilter="0" formatColumns="0" formatRows="0" objects="1" scenarios="1" spinCount="100000" saltValue="rwaOjoVlgxiIG+qEgxg0g4mv6PUD7pZVyp1VLChJOYozao8WL/Xb93Y++Jfv4nCIwBT/ZpSsy2QpkkgWCurTwA==" hashValue="bf75QbcNX5hfHphTSyP0NWhCmgvZxYXWJxK89T7eC7JitW4nDZjGc0Lhk+aevwi79xefUvK6m4DOXR2piY7VMQ==" algorithmName="SHA-512" password="CC35"/>
  <autoFilter ref="C121:K19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89</v>
      </c>
    </row>
    <row r="4" s="1" customFormat="1" ht="24.96" customHeight="1">
      <c r="B4" s="21"/>
      <c r="D4" s="139" t="s">
        <v>111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Merta, Sobotín-oprava koryta toku ř.km 4,220-5,614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112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633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114</v>
      </c>
      <c r="G12" s="39"/>
      <c r="H12" s="39"/>
      <c r="I12" s="141" t="s">
        <v>22</v>
      </c>
      <c r="J12" s="145" t="str">
        <f>'Rekapitulace stavby'!AN8</f>
        <v>9. 7. 2021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115</v>
      </c>
      <c r="F15" s="39"/>
      <c r="G15" s="39"/>
      <c r="H15" s="39"/>
      <c r="I15" s="141" t="s">
        <v>28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>28571690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SAFETY PRO s.r.o</v>
      </c>
      <c r="F21" s="39"/>
      <c r="G21" s="39"/>
      <c r="H21" s="39"/>
      <c r="I21" s="141" t="s">
        <v>28</v>
      </c>
      <c r="J21" s="144" t="str">
        <f>IF('Rekapitulace stavby'!AN17="","",'Rekapitulace stavby'!AN17)</f>
        <v>CZ28571690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37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116</v>
      </c>
      <c r="F24" s="39"/>
      <c r="G24" s="39"/>
      <c r="H24" s="39"/>
      <c r="I24" s="141" t="s">
        <v>28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38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39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41</v>
      </c>
      <c r="G32" s="39"/>
      <c r="H32" s="39"/>
      <c r="I32" s="153" t="s">
        <v>40</v>
      </c>
      <c r="J32" s="153" t="s">
        <v>42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41" t="s">
        <v>44</v>
      </c>
      <c r="F33" s="155">
        <f>ROUND((SUM(BE122:BE206)),  2)</f>
        <v>0</v>
      </c>
      <c r="G33" s="39"/>
      <c r="H33" s="39"/>
      <c r="I33" s="156">
        <v>0.20999999999999999</v>
      </c>
      <c r="J33" s="155">
        <f>ROUND(((SUM(BE122:BE206))*I33),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45</v>
      </c>
      <c r="F34" s="155">
        <f>ROUND((SUM(BF122:BF206)),  2)</f>
        <v>0</v>
      </c>
      <c r="G34" s="39"/>
      <c r="H34" s="39"/>
      <c r="I34" s="156">
        <v>0.14999999999999999</v>
      </c>
      <c r="J34" s="155">
        <f>ROUND(((SUM(BF122:BF206))*I34),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46</v>
      </c>
      <c r="F35" s="155">
        <f>ROUND((SUM(BG122:BG206)),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47</v>
      </c>
      <c r="F36" s="155">
        <f>ROUND((SUM(BH122:BH206)),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48</v>
      </c>
      <c r="F37" s="155">
        <f>ROUND((SUM(BI122:BI206)),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52</v>
      </c>
      <c r="E50" s="165"/>
      <c r="F50" s="165"/>
      <c r="G50" s="164" t="s">
        <v>53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54</v>
      </c>
      <c r="E61" s="167"/>
      <c r="F61" s="168" t="s">
        <v>55</v>
      </c>
      <c r="G61" s="166" t="s">
        <v>54</v>
      </c>
      <c r="H61" s="167"/>
      <c r="I61" s="167"/>
      <c r="J61" s="169" t="s">
        <v>55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56</v>
      </c>
      <c r="E65" s="170"/>
      <c r="F65" s="170"/>
      <c r="G65" s="164" t="s">
        <v>57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54</v>
      </c>
      <c r="E76" s="167"/>
      <c r="F76" s="168" t="s">
        <v>55</v>
      </c>
      <c r="G76" s="166" t="s">
        <v>54</v>
      </c>
      <c r="H76" s="167"/>
      <c r="I76" s="167"/>
      <c r="J76" s="169" t="s">
        <v>55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117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Merta, Sobotín-oprava koryta toku ř.km 4,220-5,614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112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07 - PB + LB rozplavené opevnění na ZÚ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Sobotín</v>
      </c>
      <c r="G89" s="41"/>
      <c r="H89" s="41"/>
      <c r="I89" s="33" t="s">
        <v>22</v>
      </c>
      <c r="J89" s="80" t="str">
        <f>IF(J12="","",J12)</f>
        <v>9. 7. 2021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PMO Moravy</v>
      </c>
      <c r="G91" s="41"/>
      <c r="H91" s="41"/>
      <c r="I91" s="33" t="s">
        <v>32</v>
      </c>
      <c r="J91" s="37" t="str">
        <f>E21</f>
        <v>SAFETY PRO s.r.o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37</v>
      </c>
      <c r="J92" s="37" t="str">
        <f>E24</f>
        <v>Slavek Šiška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118</v>
      </c>
      <c r="D94" s="177"/>
      <c r="E94" s="177"/>
      <c r="F94" s="177"/>
      <c r="G94" s="177"/>
      <c r="H94" s="177"/>
      <c r="I94" s="177"/>
      <c r="J94" s="178" t="s">
        <v>119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120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121</v>
      </c>
    </row>
    <row r="97" s="9" customFormat="1" ht="24.96" customHeight="1">
      <c r="A97" s="9"/>
      <c r="B97" s="180"/>
      <c r="C97" s="181"/>
      <c r="D97" s="182" t="s">
        <v>247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248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249</v>
      </c>
      <c r="E99" s="189"/>
      <c r="F99" s="189"/>
      <c r="G99" s="189"/>
      <c r="H99" s="189"/>
      <c r="I99" s="189"/>
      <c r="J99" s="190">
        <f>J174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250</v>
      </c>
      <c r="E100" s="189"/>
      <c r="F100" s="189"/>
      <c r="G100" s="189"/>
      <c r="H100" s="189"/>
      <c r="I100" s="189"/>
      <c r="J100" s="190">
        <f>J177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251</v>
      </c>
      <c r="E101" s="189"/>
      <c r="F101" s="189"/>
      <c r="G101" s="189"/>
      <c r="H101" s="189"/>
      <c r="I101" s="189"/>
      <c r="J101" s="190">
        <f>J198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252</v>
      </c>
      <c r="E102" s="189"/>
      <c r="F102" s="189"/>
      <c r="G102" s="189"/>
      <c r="H102" s="189"/>
      <c r="I102" s="189"/>
      <c r="J102" s="190">
        <f>J205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128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Merta, Sobotín-oprava koryta toku ř.km 4,220-5,614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112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 07 - PB + LB rozplavené opevnění na ZÚ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>Sobotín</v>
      </c>
      <c r="G116" s="41"/>
      <c r="H116" s="41"/>
      <c r="I116" s="33" t="s">
        <v>22</v>
      </c>
      <c r="J116" s="80" t="str">
        <f>IF(J12="","",J12)</f>
        <v>9. 7. 2021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PMO Moravy</v>
      </c>
      <c r="G118" s="41"/>
      <c r="H118" s="41"/>
      <c r="I118" s="33" t="s">
        <v>32</v>
      </c>
      <c r="J118" s="37" t="str">
        <f>E21</f>
        <v>SAFETY PRO s.r.o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37</v>
      </c>
      <c r="J119" s="37" t="str">
        <f>E24</f>
        <v>Slavek Šiška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129</v>
      </c>
      <c r="D121" s="195" t="s">
        <v>64</v>
      </c>
      <c r="E121" s="195" t="s">
        <v>60</v>
      </c>
      <c r="F121" s="195" t="s">
        <v>61</v>
      </c>
      <c r="G121" s="195" t="s">
        <v>130</v>
      </c>
      <c r="H121" s="195" t="s">
        <v>131</v>
      </c>
      <c r="I121" s="195" t="s">
        <v>132</v>
      </c>
      <c r="J121" s="195" t="s">
        <v>119</v>
      </c>
      <c r="K121" s="196" t="s">
        <v>133</v>
      </c>
      <c r="L121" s="197"/>
      <c r="M121" s="101" t="s">
        <v>1</v>
      </c>
      <c r="N121" s="102" t="s">
        <v>43</v>
      </c>
      <c r="O121" s="102" t="s">
        <v>134</v>
      </c>
      <c r="P121" s="102" t="s">
        <v>135</v>
      </c>
      <c r="Q121" s="102" t="s">
        <v>136</v>
      </c>
      <c r="R121" s="102" t="s">
        <v>137</v>
      </c>
      <c r="S121" s="102" t="s">
        <v>138</v>
      </c>
      <c r="T121" s="103" t="s">
        <v>139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140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</f>
        <v>0</v>
      </c>
      <c r="Q122" s="105"/>
      <c r="R122" s="200">
        <f>R123</f>
        <v>228.8137964</v>
      </c>
      <c r="S122" s="105"/>
      <c r="T122" s="201">
        <f>T123</f>
        <v>9.3184000000000005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78</v>
      </c>
      <c r="AU122" s="18" t="s">
        <v>121</v>
      </c>
      <c r="BK122" s="202">
        <f>BK123</f>
        <v>0</v>
      </c>
    </row>
    <row r="123" s="12" customFormat="1" ht="25.92" customHeight="1">
      <c r="A123" s="12"/>
      <c r="B123" s="203"/>
      <c r="C123" s="204"/>
      <c r="D123" s="205" t="s">
        <v>78</v>
      </c>
      <c r="E123" s="206" t="s">
        <v>253</v>
      </c>
      <c r="F123" s="206" t="s">
        <v>254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P124+P174+P177+P198+P205</f>
        <v>0</v>
      </c>
      <c r="Q123" s="211"/>
      <c r="R123" s="212">
        <f>R124+R174+R177+R198+R205</f>
        <v>228.8137964</v>
      </c>
      <c r="S123" s="211"/>
      <c r="T123" s="213">
        <f>T124+T174+T177+T198+T205</f>
        <v>9.3184000000000005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87</v>
      </c>
      <c r="AT123" s="215" t="s">
        <v>78</v>
      </c>
      <c r="AU123" s="215" t="s">
        <v>79</v>
      </c>
      <c r="AY123" s="214" t="s">
        <v>143</v>
      </c>
      <c r="BK123" s="216">
        <f>BK124+BK174+BK177+BK198+BK205</f>
        <v>0</v>
      </c>
    </row>
    <row r="124" s="12" customFormat="1" ht="22.8" customHeight="1">
      <c r="A124" s="12"/>
      <c r="B124" s="203"/>
      <c r="C124" s="204"/>
      <c r="D124" s="205" t="s">
        <v>78</v>
      </c>
      <c r="E124" s="217" t="s">
        <v>87</v>
      </c>
      <c r="F124" s="217" t="s">
        <v>255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SUM(P125:P173)</f>
        <v>0</v>
      </c>
      <c r="Q124" s="211"/>
      <c r="R124" s="212">
        <f>SUM(R125:R173)</f>
        <v>0.0053900000000000007</v>
      </c>
      <c r="S124" s="211"/>
      <c r="T124" s="213">
        <f>SUM(T125:T173)</f>
        <v>9.3184000000000005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87</v>
      </c>
      <c r="AT124" s="215" t="s">
        <v>78</v>
      </c>
      <c r="AU124" s="215" t="s">
        <v>87</v>
      </c>
      <c r="AY124" s="214" t="s">
        <v>143</v>
      </c>
      <c r="BK124" s="216">
        <f>SUM(BK125:BK173)</f>
        <v>0</v>
      </c>
    </row>
    <row r="125" s="2" customFormat="1" ht="24.15" customHeight="1">
      <c r="A125" s="39"/>
      <c r="B125" s="40"/>
      <c r="C125" s="219" t="s">
        <v>87</v>
      </c>
      <c r="D125" s="219" t="s">
        <v>146</v>
      </c>
      <c r="E125" s="220" t="s">
        <v>256</v>
      </c>
      <c r="F125" s="221" t="s">
        <v>257</v>
      </c>
      <c r="G125" s="222" t="s">
        <v>258</v>
      </c>
      <c r="H125" s="223">
        <v>128</v>
      </c>
      <c r="I125" s="224"/>
      <c r="J125" s="225">
        <f>ROUND(I125*H125,2)</f>
        <v>0</v>
      </c>
      <c r="K125" s="221" t="s">
        <v>150</v>
      </c>
      <c r="L125" s="45"/>
      <c r="M125" s="226" t="s">
        <v>1</v>
      </c>
      <c r="N125" s="227" t="s">
        <v>44</v>
      </c>
      <c r="O125" s="92"/>
      <c r="P125" s="228">
        <f>O125*H125</f>
        <v>0</v>
      </c>
      <c r="Q125" s="228">
        <v>3.0000000000000001E-05</v>
      </c>
      <c r="R125" s="228">
        <f>Q125*H125</f>
        <v>0.0038400000000000001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160</v>
      </c>
      <c r="AT125" s="230" t="s">
        <v>146</v>
      </c>
      <c r="AU125" s="230" t="s">
        <v>89</v>
      </c>
      <c r="AY125" s="18" t="s">
        <v>143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87</v>
      </c>
      <c r="BK125" s="231">
        <f>ROUND(I125*H125,2)</f>
        <v>0</v>
      </c>
      <c r="BL125" s="18" t="s">
        <v>160</v>
      </c>
      <c r="BM125" s="230" t="s">
        <v>634</v>
      </c>
    </row>
    <row r="126" s="13" customFormat="1">
      <c r="A126" s="13"/>
      <c r="B126" s="242"/>
      <c r="C126" s="243"/>
      <c r="D126" s="244" t="s">
        <v>223</v>
      </c>
      <c r="E126" s="245" t="s">
        <v>1</v>
      </c>
      <c r="F126" s="246" t="s">
        <v>635</v>
      </c>
      <c r="G126" s="243"/>
      <c r="H126" s="245" t="s">
        <v>1</v>
      </c>
      <c r="I126" s="247"/>
      <c r="J126" s="243"/>
      <c r="K126" s="243"/>
      <c r="L126" s="248"/>
      <c r="M126" s="249"/>
      <c r="N126" s="250"/>
      <c r="O126" s="250"/>
      <c r="P126" s="250"/>
      <c r="Q126" s="250"/>
      <c r="R126" s="250"/>
      <c r="S126" s="250"/>
      <c r="T126" s="25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2" t="s">
        <v>223</v>
      </c>
      <c r="AU126" s="252" t="s">
        <v>89</v>
      </c>
      <c r="AV126" s="13" t="s">
        <v>87</v>
      </c>
      <c r="AW126" s="13" t="s">
        <v>36</v>
      </c>
      <c r="AX126" s="13" t="s">
        <v>79</v>
      </c>
      <c r="AY126" s="252" t="s">
        <v>143</v>
      </c>
    </row>
    <row r="127" s="14" customFormat="1">
      <c r="A127" s="14"/>
      <c r="B127" s="253"/>
      <c r="C127" s="254"/>
      <c r="D127" s="244" t="s">
        <v>223</v>
      </c>
      <c r="E127" s="255" t="s">
        <v>1</v>
      </c>
      <c r="F127" s="256" t="s">
        <v>591</v>
      </c>
      <c r="G127" s="254"/>
      <c r="H127" s="257">
        <v>128</v>
      </c>
      <c r="I127" s="258"/>
      <c r="J127" s="254"/>
      <c r="K127" s="254"/>
      <c r="L127" s="259"/>
      <c r="M127" s="260"/>
      <c r="N127" s="261"/>
      <c r="O127" s="261"/>
      <c r="P127" s="261"/>
      <c r="Q127" s="261"/>
      <c r="R127" s="261"/>
      <c r="S127" s="261"/>
      <c r="T127" s="26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3" t="s">
        <v>223</v>
      </c>
      <c r="AU127" s="263" t="s">
        <v>89</v>
      </c>
      <c r="AV127" s="14" t="s">
        <v>89</v>
      </c>
      <c r="AW127" s="14" t="s">
        <v>36</v>
      </c>
      <c r="AX127" s="14" t="s">
        <v>87</v>
      </c>
      <c r="AY127" s="263" t="s">
        <v>143</v>
      </c>
    </row>
    <row r="128" s="2" customFormat="1" ht="24.15" customHeight="1">
      <c r="A128" s="39"/>
      <c r="B128" s="40"/>
      <c r="C128" s="219" t="s">
        <v>89</v>
      </c>
      <c r="D128" s="219" t="s">
        <v>146</v>
      </c>
      <c r="E128" s="220" t="s">
        <v>262</v>
      </c>
      <c r="F128" s="221" t="s">
        <v>263</v>
      </c>
      <c r="G128" s="222" t="s">
        <v>264</v>
      </c>
      <c r="H128" s="223">
        <v>16</v>
      </c>
      <c r="I128" s="224"/>
      <c r="J128" s="225">
        <f>ROUND(I128*H128,2)</f>
        <v>0</v>
      </c>
      <c r="K128" s="221" t="s">
        <v>150</v>
      </c>
      <c r="L128" s="45"/>
      <c r="M128" s="226" t="s">
        <v>1</v>
      </c>
      <c r="N128" s="227" t="s">
        <v>44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160</v>
      </c>
      <c r="AT128" s="230" t="s">
        <v>146</v>
      </c>
      <c r="AU128" s="230" t="s">
        <v>89</v>
      </c>
      <c r="AY128" s="18" t="s">
        <v>143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87</v>
      </c>
      <c r="BK128" s="231">
        <f>ROUND(I128*H128,2)</f>
        <v>0</v>
      </c>
      <c r="BL128" s="18" t="s">
        <v>160</v>
      </c>
      <c r="BM128" s="230" t="s">
        <v>636</v>
      </c>
    </row>
    <row r="129" s="2" customFormat="1" ht="24.15" customHeight="1">
      <c r="A129" s="39"/>
      <c r="B129" s="40"/>
      <c r="C129" s="219" t="s">
        <v>156</v>
      </c>
      <c r="D129" s="219" t="s">
        <v>146</v>
      </c>
      <c r="E129" s="220" t="s">
        <v>380</v>
      </c>
      <c r="F129" s="221" t="s">
        <v>267</v>
      </c>
      <c r="G129" s="222" t="s">
        <v>268</v>
      </c>
      <c r="H129" s="223">
        <v>84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44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160</v>
      </c>
      <c r="AT129" s="230" t="s">
        <v>146</v>
      </c>
      <c r="AU129" s="230" t="s">
        <v>89</v>
      </c>
      <c r="AY129" s="18" t="s">
        <v>143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87</v>
      </c>
      <c r="BK129" s="231">
        <f>ROUND(I129*H129,2)</f>
        <v>0</v>
      </c>
      <c r="BL129" s="18" t="s">
        <v>160</v>
      </c>
      <c r="BM129" s="230" t="s">
        <v>269</v>
      </c>
    </row>
    <row r="130" s="13" customFormat="1">
      <c r="A130" s="13"/>
      <c r="B130" s="242"/>
      <c r="C130" s="243"/>
      <c r="D130" s="244" t="s">
        <v>223</v>
      </c>
      <c r="E130" s="245" t="s">
        <v>1</v>
      </c>
      <c r="F130" s="246" t="s">
        <v>637</v>
      </c>
      <c r="G130" s="243"/>
      <c r="H130" s="245" t="s">
        <v>1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2" t="s">
        <v>223</v>
      </c>
      <c r="AU130" s="252" t="s">
        <v>89</v>
      </c>
      <c r="AV130" s="13" t="s">
        <v>87</v>
      </c>
      <c r="AW130" s="13" t="s">
        <v>36</v>
      </c>
      <c r="AX130" s="13" t="s">
        <v>79</v>
      </c>
      <c r="AY130" s="252" t="s">
        <v>143</v>
      </c>
    </row>
    <row r="131" s="14" customFormat="1">
      <c r="A131" s="14"/>
      <c r="B131" s="253"/>
      <c r="C131" s="254"/>
      <c r="D131" s="244" t="s">
        <v>223</v>
      </c>
      <c r="E131" s="255" t="s">
        <v>1</v>
      </c>
      <c r="F131" s="256" t="s">
        <v>638</v>
      </c>
      <c r="G131" s="254"/>
      <c r="H131" s="257">
        <v>33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3" t="s">
        <v>223</v>
      </c>
      <c r="AU131" s="263" t="s">
        <v>89</v>
      </c>
      <c r="AV131" s="14" t="s">
        <v>89</v>
      </c>
      <c r="AW131" s="14" t="s">
        <v>36</v>
      </c>
      <c r="AX131" s="14" t="s">
        <v>79</v>
      </c>
      <c r="AY131" s="263" t="s">
        <v>143</v>
      </c>
    </row>
    <row r="132" s="13" customFormat="1">
      <c r="A132" s="13"/>
      <c r="B132" s="242"/>
      <c r="C132" s="243"/>
      <c r="D132" s="244" t="s">
        <v>223</v>
      </c>
      <c r="E132" s="245" t="s">
        <v>1</v>
      </c>
      <c r="F132" s="246" t="s">
        <v>639</v>
      </c>
      <c r="G132" s="243"/>
      <c r="H132" s="245" t="s">
        <v>1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2" t="s">
        <v>223</v>
      </c>
      <c r="AU132" s="252" t="s">
        <v>89</v>
      </c>
      <c r="AV132" s="13" t="s">
        <v>87</v>
      </c>
      <c r="AW132" s="13" t="s">
        <v>36</v>
      </c>
      <c r="AX132" s="13" t="s">
        <v>79</v>
      </c>
      <c r="AY132" s="252" t="s">
        <v>143</v>
      </c>
    </row>
    <row r="133" s="14" customFormat="1">
      <c r="A133" s="14"/>
      <c r="B133" s="253"/>
      <c r="C133" s="254"/>
      <c r="D133" s="244" t="s">
        <v>223</v>
      </c>
      <c r="E133" s="255" t="s">
        <v>1</v>
      </c>
      <c r="F133" s="256" t="s">
        <v>640</v>
      </c>
      <c r="G133" s="254"/>
      <c r="H133" s="257">
        <v>51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3" t="s">
        <v>223</v>
      </c>
      <c r="AU133" s="263" t="s">
        <v>89</v>
      </c>
      <c r="AV133" s="14" t="s">
        <v>89</v>
      </c>
      <c r="AW133" s="14" t="s">
        <v>36</v>
      </c>
      <c r="AX133" s="14" t="s">
        <v>79</v>
      </c>
      <c r="AY133" s="263" t="s">
        <v>143</v>
      </c>
    </row>
    <row r="134" s="15" customFormat="1">
      <c r="A134" s="15"/>
      <c r="B134" s="267"/>
      <c r="C134" s="268"/>
      <c r="D134" s="244" t="s">
        <v>223</v>
      </c>
      <c r="E134" s="269" t="s">
        <v>1</v>
      </c>
      <c r="F134" s="270" t="s">
        <v>309</v>
      </c>
      <c r="G134" s="268"/>
      <c r="H134" s="271">
        <v>84</v>
      </c>
      <c r="I134" s="272"/>
      <c r="J134" s="268"/>
      <c r="K134" s="268"/>
      <c r="L134" s="273"/>
      <c r="M134" s="274"/>
      <c r="N134" s="275"/>
      <c r="O134" s="275"/>
      <c r="P134" s="275"/>
      <c r="Q134" s="275"/>
      <c r="R134" s="275"/>
      <c r="S134" s="275"/>
      <c r="T134" s="276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77" t="s">
        <v>223</v>
      </c>
      <c r="AU134" s="277" t="s">
        <v>89</v>
      </c>
      <c r="AV134" s="15" t="s">
        <v>160</v>
      </c>
      <c r="AW134" s="15" t="s">
        <v>36</v>
      </c>
      <c r="AX134" s="15" t="s">
        <v>87</v>
      </c>
      <c r="AY134" s="277" t="s">
        <v>143</v>
      </c>
    </row>
    <row r="135" s="2" customFormat="1" ht="37.8" customHeight="1">
      <c r="A135" s="39"/>
      <c r="B135" s="40"/>
      <c r="C135" s="219" t="s">
        <v>160</v>
      </c>
      <c r="D135" s="219" t="s">
        <v>146</v>
      </c>
      <c r="E135" s="220" t="s">
        <v>277</v>
      </c>
      <c r="F135" s="221" t="s">
        <v>641</v>
      </c>
      <c r="G135" s="222" t="s">
        <v>273</v>
      </c>
      <c r="H135" s="223">
        <v>120</v>
      </c>
      <c r="I135" s="224"/>
      <c r="J135" s="225">
        <f>ROUND(I135*H135,2)</f>
        <v>0</v>
      </c>
      <c r="K135" s="221" t="s">
        <v>1</v>
      </c>
      <c r="L135" s="45"/>
      <c r="M135" s="226" t="s">
        <v>1</v>
      </c>
      <c r="N135" s="227" t="s">
        <v>44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160</v>
      </c>
      <c r="AT135" s="230" t="s">
        <v>146</v>
      </c>
      <c r="AU135" s="230" t="s">
        <v>89</v>
      </c>
      <c r="AY135" s="18" t="s">
        <v>143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87</v>
      </c>
      <c r="BK135" s="231">
        <f>ROUND(I135*H135,2)</f>
        <v>0</v>
      </c>
      <c r="BL135" s="18" t="s">
        <v>160</v>
      </c>
      <c r="BM135" s="230" t="s">
        <v>642</v>
      </c>
    </row>
    <row r="136" s="14" customFormat="1">
      <c r="A136" s="14"/>
      <c r="B136" s="253"/>
      <c r="C136" s="254"/>
      <c r="D136" s="244" t="s">
        <v>223</v>
      </c>
      <c r="E136" s="255" t="s">
        <v>1</v>
      </c>
      <c r="F136" s="256" t="s">
        <v>643</v>
      </c>
      <c r="G136" s="254"/>
      <c r="H136" s="257">
        <v>120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3" t="s">
        <v>223</v>
      </c>
      <c r="AU136" s="263" t="s">
        <v>89</v>
      </c>
      <c r="AV136" s="14" t="s">
        <v>89</v>
      </c>
      <c r="AW136" s="14" t="s">
        <v>36</v>
      </c>
      <c r="AX136" s="14" t="s">
        <v>87</v>
      </c>
      <c r="AY136" s="263" t="s">
        <v>143</v>
      </c>
    </row>
    <row r="137" s="2" customFormat="1" ht="24.15" customHeight="1">
      <c r="A137" s="39"/>
      <c r="B137" s="40"/>
      <c r="C137" s="219" t="s">
        <v>142</v>
      </c>
      <c r="D137" s="219" t="s">
        <v>146</v>
      </c>
      <c r="E137" s="220" t="s">
        <v>594</v>
      </c>
      <c r="F137" s="221" t="s">
        <v>595</v>
      </c>
      <c r="G137" s="222" t="s">
        <v>596</v>
      </c>
      <c r="H137" s="223">
        <v>2</v>
      </c>
      <c r="I137" s="224"/>
      <c r="J137" s="225">
        <f>ROUND(I137*H137,2)</f>
        <v>0</v>
      </c>
      <c r="K137" s="221" t="s">
        <v>1</v>
      </c>
      <c r="L137" s="45"/>
      <c r="M137" s="226" t="s">
        <v>1</v>
      </c>
      <c r="N137" s="227" t="s">
        <v>44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160</v>
      </c>
      <c r="AT137" s="230" t="s">
        <v>146</v>
      </c>
      <c r="AU137" s="230" t="s">
        <v>89</v>
      </c>
      <c r="AY137" s="18" t="s">
        <v>143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87</v>
      </c>
      <c r="BK137" s="231">
        <f>ROUND(I137*H137,2)</f>
        <v>0</v>
      </c>
      <c r="BL137" s="18" t="s">
        <v>160</v>
      </c>
      <c r="BM137" s="230" t="s">
        <v>644</v>
      </c>
    </row>
    <row r="138" s="14" customFormat="1">
      <c r="A138" s="14"/>
      <c r="B138" s="253"/>
      <c r="C138" s="254"/>
      <c r="D138" s="244" t="s">
        <v>223</v>
      </c>
      <c r="E138" s="255" t="s">
        <v>1</v>
      </c>
      <c r="F138" s="256" t="s">
        <v>89</v>
      </c>
      <c r="G138" s="254"/>
      <c r="H138" s="257">
        <v>2</v>
      </c>
      <c r="I138" s="258"/>
      <c r="J138" s="254"/>
      <c r="K138" s="254"/>
      <c r="L138" s="259"/>
      <c r="M138" s="260"/>
      <c r="N138" s="261"/>
      <c r="O138" s="261"/>
      <c r="P138" s="261"/>
      <c r="Q138" s="261"/>
      <c r="R138" s="261"/>
      <c r="S138" s="261"/>
      <c r="T138" s="26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63" t="s">
        <v>223</v>
      </c>
      <c r="AU138" s="263" t="s">
        <v>89</v>
      </c>
      <c r="AV138" s="14" t="s">
        <v>89</v>
      </c>
      <c r="AW138" s="14" t="s">
        <v>36</v>
      </c>
      <c r="AX138" s="14" t="s">
        <v>87</v>
      </c>
      <c r="AY138" s="263" t="s">
        <v>143</v>
      </c>
    </row>
    <row r="139" s="2" customFormat="1" ht="24.15" customHeight="1">
      <c r="A139" s="39"/>
      <c r="B139" s="40"/>
      <c r="C139" s="219" t="s">
        <v>167</v>
      </c>
      <c r="D139" s="219" t="s">
        <v>146</v>
      </c>
      <c r="E139" s="220" t="s">
        <v>598</v>
      </c>
      <c r="F139" s="221" t="s">
        <v>599</v>
      </c>
      <c r="G139" s="222" t="s">
        <v>596</v>
      </c>
      <c r="H139" s="223">
        <v>2</v>
      </c>
      <c r="I139" s="224"/>
      <c r="J139" s="225">
        <f>ROUND(I139*H139,2)</f>
        <v>0</v>
      </c>
      <c r="K139" s="221" t="s">
        <v>1</v>
      </c>
      <c r="L139" s="45"/>
      <c r="M139" s="226" t="s">
        <v>1</v>
      </c>
      <c r="N139" s="227" t="s">
        <v>44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160</v>
      </c>
      <c r="AT139" s="230" t="s">
        <v>146</v>
      </c>
      <c r="AU139" s="230" t="s">
        <v>89</v>
      </c>
      <c r="AY139" s="18" t="s">
        <v>143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87</v>
      </c>
      <c r="BK139" s="231">
        <f>ROUND(I139*H139,2)</f>
        <v>0</v>
      </c>
      <c r="BL139" s="18" t="s">
        <v>160</v>
      </c>
      <c r="BM139" s="230" t="s">
        <v>645</v>
      </c>
    </row>
    <row r="140" s="14" customFormat="1">
      <c r="A140" s="14"/>
      <c r="B140" s="253"/>
      <c r="C140" s="254"/>
      <c r="D140" s="244" t="s">
        <v>223</v>
      </c>
      <c r="E140" s="255" t="s">
        <v>1</v>
      </c>
      <c r="F140" s="256" t="s">
        <v>89</v>
      </c>
      <c r="G140" s="254"/>
      <c r="H140" s="257">
        <v>2</v>
      </c>
      <c r="I140" s="258"/>
      <c r="J140" s="254"/>
      <c r="K140" s="254"/>
      <c r="L140" s="259"/>
      <c r="M140" s="260"/>
      <c r="N140" s="261"/>
      <c r="O140" s="261"/>
      <c r="P140" s="261"/>
      <c r="Q140" s="261"/>
      <c r="R140" s="261"/>
      <c r="S140" s="261"/>
      <c r="T140" s="26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3" t="s">
        <v>223</v>
      </c>
      <c r="AU140" s="263" t="s">
        <v>89</v>
      </c>
      <c r="AV140" s="14" t="s">
        <v>89</v>
      </c>
      <c r="AW140" s="14" t="s">
        <v>36</v>
      </c>
      <c r="AX140" s="14" t="s">
        <v>87</v>
      </c>
      <c r="AY140" s="263" t="s">
        <v>143</v>
      </c>
    </row>
    <row r="141" s="2" customFormat="1" ht="24.15" customHeight="1">
      <c r="A141" s="39"/>
      <c r="B141" s="40"/>
      <c r="C141" s="219" t="s">
        <v>171</v>
      </c>
      <c r="D141" s="219" t="s">
        <v>146</v>
      </c>
      <c r="E141" s="220" t="s">
        <v>601</v>
      </c>
      <c r="F141" s="221" t="s">
        <v>602</v>
      </c>
      <c r="G141" s="222" t="s">
        <v>596</v>
      </c>
      <c r="H141" s="223">
        <v>5</v>
      </c>
      <c r="I141" s="224"/>
      <c r="J141" s="225">
        <f>ROUND(I141*H141,2)</f>
        <v>0</v>
      </c>
      <c r="K141" s="221" t="s">
        <v>1</v>
      </c>
      <c r="L141" s="45"/>
      <c r="M141" s="226" t="s">
        <v>1</v>
      </c>
      <c r="N141" s="227" t="s">
        <v>44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160</v>
      </c>
      <c r="AT141" s="230" t="s">
        <v>146</v>
      </c>
      <c r="AU141" s="230" t="s">
        <v>89</v>
      </c>
      <c r="AY141" s="18" t="s">
        <v>143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87</v>
      </c>
      <c r="BK141" s="231">
        <f>ROUND(I141*H141,2)</f>
        <v>0</v>
      </c>
      <c r="BL141" s="18" t="s">
        <v>160</v>
      </c>
      <c r="BM141" s="230" t="s">
        <v>646</v>
      </c>
    </row>
    <row r="142" s="14" customFormat="1">
      <c r="A142" s="14"/>
      <c r="B142" s="253"/>
      <c r="C142" s="254"/>
      <c r="D142" s="244" t="s">
        <v>223</v>
      </c>
      <c r="E142" s="255" t="s">
        <v>1</v>
      </c>
      <c r="F142" s="256" t="s">
        <v>142</v>
      </c>
      <c r="G142" s="254"/>
      <c r="H142" s="257">
        <v>5</v>
      </c>
      <c r="I142" s="258"/>
      <c r="J142" s="254"/>
      <c r="K142" s="254"/>
      <c r="L142" s="259"/>
      <c r="M142" s="260"/>
      <c r="N142" s="261"/>
      <c r="O142" s="261"/>
      <c r="P142" s="261"/>
      <c r="Q142" s="261"/>
      <c r="R142" s="261"/>
      <c r="S142" s="261"/>
      <c r="T142" s="26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3" t="s">
        <v>223</v>
      </c>
      <c r="AU142" s="263" t="s">
        <v>89</v>
      </c>
      <c r="AV142" s="14" t="s">
        <v>89</v>
      </c>
      <c r="AW142" s="14" t="s">
        <v>36</v>
      </c>
      <c r="AX142" s="14" t="s">
        <v>87</v>
      </c>
      <c r="AY142" s="263" t="s">
        <v>143</v>
      </c>
    </row>
    <row r="143" s="2" customFormat="1" ht="24.15" customHeight="1">
      <c r="A143" s="39"/>
      <c r="B143" s="40"/>
      <c r="C143" s="219" t="s">
        <v>177</v>
      </c>
      <c r="D143" s="219" t="s">
        <v>146</v>
      </c>
      <c r="E143" s="220" t="s">
        <v>280</v>
      </c>
      <c r="F143" s="221" t="s">
        <v>281</v>
      </c>
      <c r="G143" s="222" t="s">
        <v>268</v>
      </c>
      <c r="H143" s="223">
        <v>80</v>
      </c>
      <c r="I143" s="224"/>
      <c r="J143" s="225">
        <f>ROUND(I143*H143,2)</f>
        <v>0</v>
      </c>
      <c r="K143" s="221" t="s">
        <v>150</v>
      </c>
      <c r="L143" s="45"/>
      <c r="M143" s="226" t="s">
        <v>1</v>
      </c>
      <c r="N143" s="227" t="s">
        <v>44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160</v>
      </c>
      <c r="AT143" s="230" t="s">
        <v>146</v>
      </c>
      <c r="AU143" s="230" t="s">
        <v>89</v>
      </c>
      <c r="AY143" s="18" t="s">
        <v>143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87</v>
      </c>
      <c r="BK143" s="231">
        <f>ROUND(I143*H143,2)</f>
        <v>0</v>
      </c>
      <c r="BL143" s="18" t="s">
        <v>160</v>
      </c>
      <c r="BM143" s="230" t="s">
        <v>282</v>
      </c>
    </row>
    <row r="144" s="13" customFormat="1">
      <c r="A144" s="13"/>
      <c r="B144" s="242"/>
      <c r="C144" s="243"/>
      <c r="D144" s="244" t="s">
        <v>223</v>
      </c>
      <c r="E144" s="245" t="s">
        <v>1</v>
      </c>
      <c r="F144" s="246" t="s">
        <v>283</v>
      </c>
      <c r="G144" s="243"/>
      <c r="H144" s="245" t="s">
        <v>1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223</v>
      </c>
      <c r="AU144" s="252" t="s">
        <v>89</v>
      </c>
      <c r="AV144" s="13" t="s">
        <v>87</v>
      </c>
      <c r="AW144" s="13" t="s">
        <v>36</v>
      </c>
      <c r="AX144" s="13" t="s">
        <v>79</v>
      </c>
      <c r="AY144" s="252" t="s">
        <v>143</v>
      </c>
    </row>
    <row r="145" s="14" customFormat="1">
      <c r="A145" s="14"/>
      <c r="B145" s="253"/>
      <c r="C145" s="254"/>
      <c r="D145" s="244" t="s">
        <v>223</v>
      </c>
      <c r="E145" s="255" t="s">
        <v>1</v>
      </c>
      <c r="F145" s="256" t="s">
        <v>647</v>
      </c>
      <c r="G145" s="254"/>
      <c r="H145" s="257">
        <v>49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3" t="s">
        <v>223</v>
      </c>
      <c r="AU145" s="263" t="s">
        <v>89</v>
      </c>
      <c r="AV145" s="14" t="s">
        <v>89</v>
      </c>
      <c r="AW145" s="14" t="s">
        <v>36</v>
      </c>
      <c r="AX145" s="14" t="s">
        <v>79</v>
      </c>
      <c r="AY145" s="263" t="s">
        <v>143</v>
      </c>
    </row>
    <row r="146" s="14" customFormat="1">
      <c r="A146" s="14"/>
      <c r="B146" s="253"/>
      <c r="C146" s="254"/>
      <c r="D146" s="244" t="s">
        <v>223</v>
      </c>
      <c r="E146" s="255" t="s">
        <v>1</v>
      </c>
      <c r="F146" s="256" t="s">
        <v>648</v>
      </c>
      <c r="G146" s="254"/>
      <c r="H146" s="257">
        <v>31</v>
      </c>
      <c r="I146" s="258"/>
      <c r="J146" s="254"/>
      <c r="K146" s="254"/>
      <c r="L146" s="259"/>
      <c r="M146" s="260"/>
      <c r="N146" s="261"/>
      <c r="O146" s="261"/>
      <c r="P146" s="261"/>
      <c r="Q146" s="261"/>
      <c r="R146" s="261"/>
      <c r="S146" s="261"/>
      <c r="T146" s="26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3" t="s">
        <v>223</v>
      </c>
      <c r="AU146" s="263" t="s">
        <v>89</v>
      </c>
      <c r="AV146" s="14" t="s">
        <v>89</v>
      </c>
      <c r="AW146" s="14" t="s">
        <v>36</v>
      </c>
      <c r="AX146" s="14" t="s">
        <v>79</v>
      </c>
      <c r="AY146" s="263" t="s">
        <v>143</v>
      </c>
    </row>
    <row r="147" s="15" customFormat="1">
      <c r="A147" s="15"/>
      <c r="B147" s="267"/>
      <c r="C147" s="268"/>
      <c r="D147" s="244" t="s">
        <v>223</v>
      </c>
      <c r="E147" s="269" t="s">
        <v>1</v>
      </c>
      <c r="F147" s="270" t="s">
        <v>309</v>
      </c>
      <c r="G147" s="268"/>
      <c r="H147" s="271">
        <v>80</v>
      </c>
      <c r="I147" s="272"/>
      <c r="J147" s="268"/>
      <c r="K147" s="268"/>
      <c r="L147" s="273"/>
      <c r="M147" s="274"/>
      <c r="N147" s="275"/>
      <c r="O147" s="275"/>
      <c r="P147" s="275"/>
      <c r="Q147" s="275"/>
      <c r="R147" s="275"/>
      <c r="S147" s="275"/>
      <c r="T147" s="276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7" t="s">
        <v>223</v>
      </c>
      <c r="AU147" s="277" t="s">
        <v>89</v>
      </c>
      <c r="AV147" s="15" t="s">
        <v>160</v>
      </c>
      <c r="AW147" s="15" t="s">
        <v>36</v>
      </c>
      <c r="AX147" s="15" t="s">
        <v>87</v>
      </c>
      <c r="AY147" s="277" t="s">
        <v>143</v>
      </c>
    </row>
    <row r="148" s="2" customFormat="1" ht="24.15" customHeight="1">
      <c r="A148" s="39"/>
      <c r="B148" s="40"/>
      <c r="C148" s="219" t="s">
        <v>183</v>
      </c>
      <c r="D148" s="219" t="s">
        <v>146</v>
      </c>
      <c r="E148" s="220" t="s">
        <v>285</v>
      </c>
      <c r="F148" s="221" t="s">
        <v>286</v>
      </c>
      <c r="G148" s="222" t="s">
        <v>268</v>
      </c>
      <c r="H148" s="223">
        <v>40</v>
      </c>
      <c r="I148" s="224"/>
      <c r="J148" s="225">
        <f>ROUND(I148*H148,2)</f>
        <v>0</v>
      </c>
      <c r="K148" s="221" t="s">
        <v>150</v>
      </c>
      <c r="L148" s="45"/>
      <c r="M148" s="226" t="s">
        <v>1</v>
      </c>
      <c r="N148" s="227" t="s">
        <v>44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160</v>
      </c>
      <c r="AT148" s="230" t="s">
        <v>146</v>
      </c>
      <c r="AU148" s="230" t="s">
        <v>89</v>
      </c>
      <c r="AY148" s="18" t="s">
        <v>143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87</v>
      </c>
      <c r="BK148" s="231">
        <f>ROUND(I148*H148,2)</f>
        <v>0</v>
      </c>
      <c r="BL148" s="18" t="s">
        <v>160</v>
      </c>
      <c r="BM148" s="230" t="s">
        <v>287</v>
      </c>
    </row>
    <row r="149" s="14" customFormat="1">
      <c r="A149" s="14"/>
      <c r="B149" s="253"/>
      <c r="C149" s="254"/>
      <c r="D149" s="244" t="s">
        <v>223</v>
      </c>
      <c r="E149" s="255" t="s">
        <v>1</v>
      </c>
      <c r="F149" s="256" t="s">
        <v>649</v>
      </c>
      <c r="G149" s="254"/>
      <c r="H149" s="257">
        <v>40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223</v>
      </c>
      <c r="AU149" s="263" t="s">
        <v>89</v>
      </c>
      <c r="AV149" s="14" t="s">
        <v>89</v>
      </c>
      <c r="AW149" s="14" t="s">
        <v>36</v>
      </c>
      <c r="AX149" s="14" t="s">
        <v>87</v>
      </c>
      <c r="AY149" s="263" t="s">
        <v>143</v>
      </c>
    </row>
    <row r="150" s="2" customFormat="1" ht="24.15" customHeight="1">
      <c r="A150" s="39"/>
      <c r="B150" s="40"/>
      <c r="C150" s="219" t="s">
        <v>186</v>
      </c>
      <c r="D150" s="219" t="s">
        <v>146</v>
      </c>
      <c r="E150" s="220" t="s">
        <v>289</v>
      </c>
      <c r="F150" s="221" t="s">
        <v>290</v>
      </c>
      <c r="G150" s="222" t="s">
        <v>268</v>
      </c>
      <c r="H150" s="223">
        <v>51.200000000000003</v>
      </c>
      <c r="I150" s="224"/>
      <c r="J150" s="225">
        <f>ROUND(I150*H150,2)</f>
        <v>0</v>
      </c>
      <c r="K150" s="221" t="s">
        <v>150</v>
      </c>
      <c r="L150" s="45"/>
      <c r="M150" s="226" t="s">
        <v>1</v>
      </c>
      <c r="N150" s="227" t="s">
        <v>44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160</v>
      </c>
      <c r="AT150" s="230" t="s">
        <v>146</v>
      </c>
      <c r="AU150" s="230" t="s">
        <v>89</v>
      </c>
      <c r="AY150" s="18" t="s">
        <v>143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87</v>
      </c>
      <c r="BK150" s="231">
        <f>ROUND(I150*H150,2)</f>
        <v>0</v>
      </c>
      <c r="BL150" s="18" t="s">
        <v>160</v>
      </c>
      <c r="BM150" s="230" t="s">
        <v>399</v>
      </c>
    </row>
    <row r="151" s="13" customFormat="1">
      <c r="A151" s="13"/>
      <c r="B151" s="242"/>
      <c r="C151" s="243"/>
      <c r="D151" s="244" t="s">
        <v>223</v>
      </c>
      <c r="E151" s="245" t="s">
        <v>1</v>
      </c>
      <c r="F151" s="246" t="s">
        <v>292</v>
      </c>
      <c r="G151" s="243"/>
      <c r="H151" s="245" t="s">
        <v>1</v>
      </c>
      <c r="I151" s="247"/>
      <c r="J151" s="243"/>
      <c r="K151" s="243"/>
      <c r="L151" s="248"/>
      <c r="M151" s="249"/>
      <c r="N151" s="250"/>
      <c r="O151" s="250"/>
      <c r="P151" s="250"/>
      <c r="Q151" s="250"/>
      <c r="R151" s="250"/>
      <c r="S151" s="250"/>
      <c r="T151" s="25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2" t="s">
        <v>223</v>
      </c>
      <c r="AU151" s="252" t="s">
        <v>89</v>
      </c>
      <c r="AV151" s="13" t="s">
        <v>87</v>
      </c>
      <c r="AW151" s="13" t="s">
        <v>36</v>
      </c>
      <c r="AX151" s="13" t="s">
        <v>79</v>
      </c>
      <c r="AY151" s="252" t="s">
        <v>143</v>
      </c>
    </row>
    <row r="152" s="14" customFormat="1">
      <c r="A152" s="14"/>
      <c r="B152" s="253"/>
      <c r="C152" s="254"/>
      <c r="D152" s="244" t="s">
        <v>223</v>
      </c>
      <c r="E152" s="255" t="s">
        <v>1</v>
      </c>
      <c r="F152" s="256" t="s">
        <v>650</v>
      </c>
      <c r="G152" s="254"/>
      <c r="H152" s="257">
        <v>51.200000000000003</v>
      </c>
      <c r="I152" s="258"/>
      <c r="J152" s="254"/>
      <c r="K152" s="254"/>
      <c r="L152" s="259"/>
      <c r="M152" s="260"/>
      <c r="N152" s="261"/>
      <c r="O152" s="261"/>
      <c r="P152" s="261"/>
      <c r="Q152" s="261"/>
      <c r="R152" s="261"/>
      <c r="S152" s="261"/>
      <c r="T152" s="26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3" t="s">
        <v>223</v>
      </c>
      <c r="AU152" s="263" t="s">
        <v>89</v>
      </c>
      <c r="AV152" s="14" t="s">
        <v>89</v>
      </c>
      <c r="AW152" s="14" t="s">
        <v>36</v>
      </c>
      <c r="AX152" s="14" t="s">
        <v>87</v>
      </c>
      <c r="AY152" s="263" t="s">
        <v>143</v>
      </c>
    </row>
    <row r="153" s="2" customFormat="1" ht="24.15" customHeight="1">
      <c r="A153" s="39"/>
      <c r="B153" s="40"/>
      <c r="C153" s="219" t="s">
        <v>190</v>
      </c>
      <c r="D153" s="219" t="s">
        <v>146</v>
      </c>
      <c r="E153" s="220" t="s">
        <v>294</v>
      </c>
      <c r="F153" s="221" t="s">
        <v>295</v>
      </c>
      <c r="G153" s="222" t="s">
        <v>268</v>
      </c>
      <c r="H153" s="223">
        <v>131.19999999999999</v>
      </c>
      <c r="I153" s="224"/>
      <c r="J153" s="225">
        <f>ROUND(I153*H153,2)</f>
        <v>0</v>
      </c>
      <c r="K153" s="221" t="s">
        <v>150</v>
      </c>
      <c r="L153" s="45"/>
      <c r="M153" s="226" t="s">
        <v>1</v>
      </c>
      <c r="N153" s="227" t="s">
        <v>44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160</v>
      </c>
      <c r="AT153" s="230" t="s">
        <v>146</v>
      </c>
      <c r="AU153" s="230" t="s">
        <v>89</v>
      </c>
      <c r="AY153" s="18" t="s">
        <v>143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87</v>
      </c>
      <c r="BK153" s="231">
        <f>ROUND(I153*H153,2)</f>
        <v>0</v>
      </c>
      <c r="BL153" s="18" t="s">
        <v>160</v>
      </c>
      <c r="BM153" s="230" t="s">
        <v>296</v>
      </c>
    </row>
    <row r="154" s="14" customFormat="1">
      <c r="A154" s="14"/>
      <c r="B154" s="253"/>
      <c r="C154" s="254"/>
      <c r="D154" s="244" t="s">
        <v>223</v>
      </c>
      <c r="E154" s="255" t="s">
        <v>1</v>
      </c>
      <c r="F154" s="256" t="s">
        <v>651</v>
      </c>
      <c r="G154" s="254"/>
      <c r="H154" s="257">
        <v>131.19999999999999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3" t="s">
        <v>223</v>
      </c>
      <c r="AU154" s="263" t="s">
        <v>89</v>
      </c>
      <c r="AV154" s="14" t="s">
        <v>89</v>
      </c>
      <c r="AW154" s="14" t="s">
        <v>36</v>
      </c>
      <c r="AX154" s="14" t="s">
        <v>87</v>
      </c>
      <c r="AY154" s="263" t="s">
        <v>143</v>
      </c>
    </row>
    <row r="155" s="2" customFormat="1" ht="24.15" customHeight="1">
      <c r="A155" s="39"/>
      <c r="B155" s="40"/>
      <c r="C155" s="219" t="s">
        <v>194</v>
      </c>
      <c r="D155" s="219" t="s">
        <v>146</v>
      </c>
      <c r="E155" s="220" t="s">
        <v>298</v>
      </c>
      <c r="F155" s="221" t="s">
        <v>299</v>
      </c>
      <c r="G155" s="222" t="s">
        <v>268</v>
      </c>
      <c r="H155" s="223">
        <v>131.19999999999999</v>
      </c>
      <c r="I155" s="224"/>
      <c r="J155" s="225">
        <f>ROUND(I155*H155,2)</f>
        <v>0</v>
      </c>
      <c r="K155" s="221" t="s">
        <v>150</v>
      </c>
      <c r="L155" s="45"/>
      <c r="M155" s="226" t="s">
        <v>1</v>
      </c>
      <c r="N155" s="227" t="s">
        <v>44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160</v>
      </c>
      <c r="AT155" s="230" t="s">
        <v>146</v>
      </c>
      <c r="AU155" s="230" t="s">
        <v>89</v>
      </c>
      <c r="AY155" s="18" t="s">
        <v>143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87</v>
      </c>
      <c r="BK155" s="231">
        <f>ROUND(I155*H155,2)</f>
        <v>0</v>
      </c>
      <c r="BL155" s="18" t="s">
        <v>160</v>
      </c>
      <c r="BM155" s="230" t="s">
        <v>300</v>
      </c>
    </row>
    <row r="156" s="14" customFormat="1">
      <c r="A156" s="14"/>
      <c r="B156" s="253"/>
      <c r="C156" s="254"/>
      <c r="D156" s="244" t="s">
        <v>223</v>
      </c>
      <c r="E156" s="255" t="s">
        <v>1</v>
      </c>
      <c r="F156" s="256" t="s">
        <v>652</v>
      </c>
      <c r="G156" s="254"/>
      <c r="H156" s="257">
        <v>131.19999999999999</v>
      </c>
      <c r="I156" s="258"/>
      <c r="J156" s="254"/>
      <c r="K156" s="254"/>
      <c r="L156" s="259"/>
      <c r="M156" s="260"/>
      <c r="N156" s="261"/>
      <c r="O156" s="261"/>
      <c r="P156" s="261"/>
      <c r="Q156" s="261"/>
      <c r="R156" s="261"/>
      <c r="S156" s="261"/>
      <c r="T156" s="26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3" t="s">
        <v>223</v>
      </c>
      <c r="AU156" s="263" t="s">
        <v>89</v>
      </c>
      <c r="AV156" s="14" t="s">
        <v>89</v>
      </c>
      <c r="AW156" s="14" t="s">
        <v>36</v>
      </c>
      <c r="AX156" s="14" t="s">
        <v>87</v>
      </c>
      <c r="AY156" s="263" t="s">
        <v>143</v>
      </c>
    </row>
    <row r="157" s="2" customFormat="1" ht="14.4" customHeight="1">
      <c r="A157" s="39"/>
      <c r="B157" s="40"/>
      <c r="C157" s="219" t="s">
        <v>198</v>
      </c>
      <c r="D157" s="219" t="s">
        <v>146</v>
      </c>
      <c r="E157" s="220" t="s">
        <v>301</v>
      </c>
      <c r="F157" s="221" t="s">
        <v>302</v>
      </c>
      <c r="G157" s="222" t="s">
        <v>268</v>
      </c>
      <c r="H157" s="223">
        <v>131.19999999999999</v>
      </c>
      <c r="I157" s="224"/>
      <c r="J157" s="225">
        <f>ROUND(I157*H157,2)</f>
        <v>0</v>
      </c>
      <c r="K157" s="221" t="s">
        <v>150</v>
      </c>
      <c r="L157" s="45"/>
      <c r="M157" s="226" t="s">
        <v>1</v>
      </c>
      <c r="N157" s="227" t="s">
        <v>44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160</v>
      </c>
      <c r="AT157" s="230" t="s">
        <v>146</v>
      </c>
      <c r="AU157" s="230" t="s">
        <v>89</v>
      </c>
      <c r="AY157" s="18" t="s">
        <v>143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87</v>
      </c>
      <c r="BK157" s="231">
        <f>ROUND(I157*H157,2)</f>
        <v>0</v>
      </c>
      <c r="BL157" s="18" t="s">
        <v>160</v>
      </c>
      <c r="BM157" s="230" t="s">
        <v>303</v>
      </c>
    </row>
    <row r="158" s="14" customFormat="1">
      <c r="A158" s="14"/>
      <c r="B158" s="253"/>
      <c r="C158" s="254"/>
      <c r="D158" s="244" t="s">
        <v>223</v>
      </c>
      <c r="E158" s="255" t="s">
        <v>1</v>
      </c>
      <c r="F158" s="256" t="s">
        <v>652</v>
      </c>
      <c r="G158" s="254"/>
      <c r="H158" s="257">
        <v>131.19999999999999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223</v>
      </c>
      <c r="AU158" s="263" t="s">
        <v>89</v>
      </c>
      <c r="AV158" s="14" t="s">
        <v>89</v>
      </c>
      <c r="AW158" s="14" t="s">
        <v>36</v>
      </c>
      <c r="AX158" s="14" t="s">
        <v>87</v>
      </c>
      <c r="AY158" s="263" t="s">
        <v>143</v>
      </c>
    </row>
    <row r="159" s="2" customFormat="1" ht="24.15" customHeight="1">
      <c r="A159" s="39"/>
      <c r="B159" s="40"/>
      <c r="C159" s="219" t="s">
        <v>204</v>
      </c>
      <c r="D159" s="219" t="s">
        <v>146</v>
      </c>
      <c r="E159" s="220" t="s">
        <v>613</v>
      </c>
      <c r="F159" s="221" t="s">
        <v>653</v>
      </c>
      <c r="G159" s="222" t="s">
        <v>268</v>
      </c>
      <c r="H159" s="223">
        <v>5.1200000000000001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44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1.8200000000000001</v>
      </c>
      <c r="T159" s="229">
        <f>S159*H159</f>
        <v>9.3184000000000005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160</v>
      </c>
      <c r="AT159" s="230" t="s">
        <v>146</v>
      </c>
      <c r="AU159" s="230" t="s">
        <v>89</v>
      </c>
      <c r="AY159" s="18" t="s">
        <v>143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87</v>
      </c>
      <c r="BK159" s="231">
        <f>ROUND(I159*H159,2)</f>
        <v>0</v>
      </c>
      <c r="BL159" s="18" t="s">
        <v>160</v>
      </c>
      <c r="BM159" s="230" t="s">
        <v>654</v>
      </c>
    </row>
    <row r="160" s="13" customFormat="1">
      <c r="A160" s="13"/>
      <c r="B160" s="242"/>
      <c r="C160" s="243"/>
      <c r="D160" s="244" t="s">
        <v>223</v>
      </c>
      <c r="E160" s="245" t="s">
        <v>1</v>
      </c>
      <c r="F160" s="246" t="s">
        <v>655</v>
      </c>
      <c r="G160" s="243"/>
      <c r="H160" s="245" t="s">
        <v>1</v>
      </c>
      <c r="I160" s="247"/>
      <c r="J160" s="243"/>
      <c r="K160" s="243"/>
      <c r="L160" s="248"/>
      <c r="M160" s="249"/>
      <c r="N160" s="250"/>
      <c r="O160" s="250"/>
      <c r="P160" s="250"/>
      <c r="Q160" s="250"/>
      <c r="R160" s="250"/>
      <c r="S160" s="250"/>
      <c r="T160" s="25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2" t="s">
        <v>223</v>
      </c>
      <c r="AU160" s="252" t="s">
        <v>89</v>
      </c>
      <c r="AV160" s="13" t="s">
        <v>87</v>
      </c>
      <c r="AW160" s="13" t="s">
        <v>36</v>
      </c>
      <c r="AX160" s="13" t="s">
        <v>79</v>
      </c>
      <c r="AY160" s="252" t="s">
        <v>143</v>
      </c>
    </row>
    <row r="161" s="14" customFormat="1">
      <c r="A161" s="14"/>
      <c r="B161" s="253"/>
      <c r="C161" s="254"/>
      <c r="D161" s="244" t="s">
        <v>223</v>
      </c>
      <c r="E161" s="255" t="s">
        <v>1</v>
      </c>
      <c r="F161" s="256" t="s">
        <v>656</v>
      </c>
      <c r="G161" s="254"/>
      <c r="H161" s="257">
        <v>1.984</v>
      </c>
      <c r="I161" s="258"/>
      <c r="J161" s="254"/>
      <c r="K161" s="254"/>
      <c r="L161" s="259"/>
      <c r="M161" s="260"/>
      <c r="N161" s="261"/>
      <c r="O161" s="261"/>
      <c r="P161" s="261"/>
      <c r="Q161" s="261"/>
      <c r="R161" s="261"/>
      <c r="S161" s="261"/>
      <c r="T161" s="26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3" t="s">
        <v>223</v>
      </c>
      <c r="AU161" s="263" t="s">
        <v>89</v>
      </c>
      <c r="AV161" s="14" t="s">
        <v>89</v>
      </c>
      <c r="AW161" s="14" t="s">
        <v>36</v>
      </c>
      <c r="AX161" s="14" t="s">
        <v>79</v>
      </c>
      <c r="AY161" s="263" t="s">
        <v>143</v>
      </c>
    </row>
    <row r="162" s="13" customFormat="1">
      <c r="A162" s="13"/>
      <c r="B162" s="242"/>
      <c r="C162" s="243"/>
      <c r="D162" s="244" t="s">
        <v>223</v>
      </c>
      <c r="E162" s="245" t="s">
        <v>1</v>
      </c>
      <c r="F162" s="246" t="s">
        <v>657</v>
      </c>
      <c r="G162" s="243"/>
      <c r="H162" s="245" t="s">
        <v>1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223</v>
      </c>
      <c r="AU162" s="252" t="s">
        <v>89</v>
      </c>
      <c r="AV162" s="13" t="s">
        <v>87</v>
      </c>
      <c r="AW162" s="13" t="s">
        <v>36</v>
      </c>
      <c r="AX162" s="13" t="s">
        <v>79</v>
      </c>
      <c r="AY162" s="252" t="s">
        <v>143</v>
      </c>
    </row>
    <row r="163" s="14" customFormat="1">
      <c r="A163" s="14"/>
      <c r="B163" s="253"/>
      <c r="C163" s="254"/>
      <c r="D163" s="244" t="s">
        <v>223</v>
      </c>
      <c r="E163" s="255" t="s">
        <v>1</v>
      </c>
      <c r="F163" s="256" t="s">
        <v>658</v>
      </c>
      <c r="G163" s="254"/>
      <c r="H163" s="257">
        <v>3.1360000000000001</v>
      </c>
      <c r="I163" s="258"/>
      <c r="J163" s="254"/>
      <c r="K163" s="254"/>
      <c r="L163" s="259"/>
      <c r="M163" s="260"/>
      <c r="N163" s="261"/>
      <c r="O163" s="261"/>
      <c r="P163" s="261"/>
      <c r="Q163" s="261"/>
      <c r="R163" s="261"/>
      <c r="S163" s="261"/>
      <c r="T163" s="26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3" t="s">
        <v>223</v>
      </c>
      <c r="AU163" s="263" t="s">
        <v>89</v>
      </c>
      <c r="AV163" s="14" t="s">
        <v>89</v>
      </c>
      <c r="AW163" s="14" t="s">
        <v>36</v>
      </c>
      <c r="AX163" s="14" t="s">
        <v>79</v>
      </c>
      <c r="AY163" s="263" t="s">
        <v>143</v>
      </c>
    </row>
    <row r="164" s="15" customFormat="1">
      <c r="A164" s="15"/>
      <c r="B164" s="267"/>
      <c r="C164" s="268"/>
      <c r="D164" s="244" t="s">
        <v>223</v>
      </c>
      <c r="E164" s="269" t="s">
        <v>1</v>
      </c>
      <c r="F164" s="270" t="s">
        <v>309</v>
      </c>
      <c r="G164" s="268"/>
      <c r="H164" s="271">
        <v>5.1200000000000001</v>
      </c>
      <c r="I164" s="272"/>
      <c r="J164" s="268"/>
      <c r="K164" s="268"/>
      <c r="L164" s="273"/>
      <c r="M164" s="274"/>
      <c r="N164" s="275"/>
      <c r="O164" s="275"/>
      <c r="P164" s="275"/>
      <c r="Q164" s="275"/>
      <c r="R164" s="275"/>
      <c r="S164" s="275"/>
      <c r="T164" s="276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77" t="s">
        <v>223</v>
      </c>
      <c r="AU164" s="277" t="s">
        <v>89</v>
      </c>
      <c r="AV164" s="15" t="s">
        <v>160</v>
      </c>
      <c r="AW164" s="15" t="s">
        <v>36</v>
      </c>
      <c r="AX164" s="15" t="s">
        <v>87</v>
      </c>
      <c r="AY164" s="277" t="s">
        <v>143</v>
      </c>
    </row>
    <row r="165" s="2" customFormat="1" ht="24.15" customHeight="1">
      <c r="A165" s="39"/>
      <c r="B165" s="40"/>
      <c r="C165" s="219" t="s">
        <v>8</v>
      </c>
      <c r="D165" s="219" t="s">
        <v>146</v>
      </c>
      <c r="E165" s="220" t="s">
        <v>319</v>
      </c>
      <c r="F165" s="221" t="s">
        <v>320</v>
      </c>
      <c r="G165" s="222" t="s">
        <v>273</v>
      </c>
      <c r="H165" s="223">
        <v>77.5</v>
      </c>
      <c r="I165" s="224"/>
      <c r="J165" s="225">
        <f>ROUND(I165*H165,2)</f>
        <v>0</v>
      </c>
      <c r="K165" s="221" t="s">
        <v>150</v>
      </c>
      <c r="L165" s="45"/>
      <c r="M165" s="226" t="s">
        <v>1</v>
      </c>
      <c r="N165" s="227" t="s">
        <v>44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160</v>
      </c>
      <c r="AT165" s="230" t="s">
        <v>146</v>
      </c>
      <c r="AU165" s="230" t="s">
        <v>89</v>
      </c>
      <c r="AY165" s="18" t="s">
        <v>143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87</v>
      </c>
      <c r="BK165" s="231">
        <f>ROUND(I165*H165,2)</f>
        <v>0</v>
      </c>
      <c r="BL165" s="18" t="s">
        <v>160</v>
      </c>
      <c r="BM165" s="230" t="s">
        <v>659</v>
      </c>
    </row>
    <row r="166" s="14" customFormat="1">
      <c r="A166" s="14"/>
      <c r="B166" s="253"/>
      <c r="C166" s="254"/>
      <c r="D166" s="244" t="s">
        <v>223</v>
      </c>
      <c r="E166" s="255" t="s">
        <v>1</v>
      </c>
      <c r="F166" s="256" t="s">
        <v>660</v>
      </c>
      <c r="G166" s="254"/>
      <c r="H166" s="257">
        <v>31</v>
      </c>
      <c r="I166" s="258"/>
      <c r="J166" s="254"/>
      <c r="K166" s="254"/>
      <c r="L166" s="259"/>
      <c r="M166" s="260"/>
      <c r="N166" s="261"/>
      <c r="O166" s="261"/>
      <c r="P166" s="261"/>
      <c r="Q166" s="261"/>
      <c r="R166" s="261"/>
      <c r="S166" s="261"/>
      <c r="T166" s="26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3" t="s">
        <v>223</v>
      </c>
      <c r="AU166" s="263" t="s">
        <v>89</v>
      </c>
      <c r="AV166" s="14" t="s">
        <v>89</v>
      </c>
      <c r="AW166" s="14" t="s">
        <v>36</v>
      </c>
      <c r="AX166" s="14" t="s">
        <v>79</v>
      </c>
      <c r="AY166" s="263" t="s">
        <v>143</v>
      </c>
    </row>
    <row r="167" s="14" customFormat="1">
      <c r="A167" s="14"/>
      <c r="B167" s="253"/>
      <c r="C167" s="254"/>
      <c r="D167" s="244" t="s">
        <v>223</v>
      </c>
      <c r="E167" s="255" t="s">
        <v>1</v>
      </c>
      <c r="F167" s="256" t="s">
        <v>661</v>
      </c>
      <c r="G167" s="254"/>
      <c r="H167" s="257">
        <v>44</v>
      </c>
      <c r="I167" s="258"/>
      <c r="J167" s="254"/>
      <c r="K167" s="254"/>
      <c r="L167" s="259"/>
      <c r="M167" s="260"/>
      <c r="N167" s="261"/>
      <c r="O167" s="261"/>
      <c r="P167" s="261"/>
      <c r="Q167" s="261"/>
      <c r="R167" s="261"/>
      <c r="S167" s="261"/>
      <c r="T167" s="26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3" t="s">
        <v>223</v>
      </c>
      <c r="AU167" s="263" t="s">
        <v>89</v>
      </c>
      <c r="AV167" s="14" t="s">
        <v>89</v>
      </c>
      <c r="AW167" s="14" t="s">
        <v>36</v>
      </c>
      <c r="AX167" s="14" t="s">
        <v>79</v>
      </c>
      <c r="AY167" s="263" t="s">
        <v>143</v>
      </c>
    </row>
    <row r="168" s="14" customFormat="1">
      <c r="A168" s="14"/>
      <c r="B168" s="253"/>
      <c r="C168" s="254"/>
      <c r="D168" s="244" t="s">
        <v>223</v>
      </c>
      <c r="E168" s="255" t="s">
        <v>1</v>
      </c>
      <c r="F168" s="256" t="s">
        <v>662</v>
      </c>
      <c r="G168" s="254"/>
      <c r="H168" s="257">
        <v>2.5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223</v>
      </c>
      <c r="AU168" s="263" t="s">
        <v>89</v>
      </c>
      <c r="AV168" s="14" t="s">
        <v>89</v>
      </c>
      <c r="AW168" s="14" t="s">
        <v>36</v>
      </c>
      <c r="AX168" s="14" t="s">
        <v>79</v>
      </c>
      <c r="AY168" s="263" t="s">
        <v>143</v>
      </c>
    </row>
    <row r="169" s="15" customFormat="1">
      <c r="A169" s="15"/>
      <c r="B169" s="267"/>
      <c r="C169" s="268"/>
      <c r="D169" s="244" t="s">
        <v>223</v>
      </c>
      <c r="E169" s="269" t="s">
        <v>1</v>
      </c>
      <c r="F169" s="270" t="s">
        <v>309</v>
      </c>
      <c r="G169" s="268"/>
      <c r="H169" s="271">
        <v>77.5</v>
      </c>
      <c r="I169" s="272"/>
      <c r="J169" s="268"/>
      <c r="K169" s="268"/>
      <c r="L169" s="273"/>
      <c r="M169" s="274"/>
      <c r="N169" s="275"/>
      <c r="O169" s="275"/>
      <c r="P169" s="275"/>
      <c r="Q169" s="275"/>
      <c r="R169" s="275"/>
      <c r="S169" s="275"/>
      <c r="T169" s="276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7" t="s">
        <v>223</v>
      </c>
      <c r="AU169" s="277" t="s">
        <v>89</v>
      </c>
      <c r="AV169" s="15" t="s">
        <v>160</v>
      </c>
      <c r="AW169" s="15" t="s">
        <v>36</v>
      </c>
      <c r="AX169" s="15" t="s">
        <v>87</v>
      </c>
      <c r="AY169" s="277" t="s">
        <v>143</v>
      </c>
    </row>
    <row r="170" s="2" customFormat="1" ht="24.15" customHeight="1">
      <c r="A170" s="39"/>
      <c r="B170" s="40"/>
      <c r="C170" s="219" t="s">
        <v>213</v>
      </c>
      <c r="D170" s="219" t="s">
        <v>146</v>
      </c>
      <c r="E170" s="220" t="s">
        <v>322</v>
      </c>
      <c r="F170" s="221" t="s">
        <v>323</v>
      </c>
      <c r="G170" s="222" t="s">
        <v>273</v>
      </c>
      <c r="H170" s="223">
        <v>77.5</v>
      </c>
      <c r="I170" s="224"/>
      <c r="J170" s="225">
        <f>ROUND(I170*H170,2)</f>
        <v>0</v>
      </c>
      <c r="K170" s="221" t="s">
        <v>150</v>
      </c>
      <c r="L170" s="45"/>
      <c r="M170" s="226" t="s">
        <v>1</v>
      </c>
      <c r="N170" s="227" t="s">
        <v>44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160</v>
      </c>
      <c r="AT170" s="230" t="s">
        <v>146</v>
      </c>
      <c r="AU170" s="230" t="s">
        <v>89</v>
      </c>
      <c r="AY170" s="18" t="s">
        <v>143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87</v>
      </c>
      <c r="BK170" s="231">
        <f>ROUND(I170*H170,2)</f>
        <v>0</v>
      </c>
      <c r="BL170" s="18" t="s">
        <v>160</v>
      </c>
      <c r="BM170" s="230" t="s">
        <v>575</v>
      </c>
    </row>
    <row r="171" s="14" customFormat="1">
      <c r="A171" s="14"/>
      <c r="B171" s="253"/>
      <c r="C171" s="254"/>
      <c r="D171" s="244" t="s">
        <v>223</v>
      </c>
      <c r="E171" s="255" t="s">
        <v>1</v>
      </c>
      <c r="F171" s="256" t="s">
        <v>663</v>
      </c>
      <c r="G171" s="254"/>
      <c r="H171" s="257">
        <v>77.5</v>
      </c>
      <c r="I171" s="258"/>
      <c r="J171" s="254"/>
      <c r="K171" s="254"/>
      <c r="L171" s="259"/>
      <c r="M171" s="260"/>
      <c r="N171" s="261"/>
      <c r="O171" s="261"/>
      <c r="P171" s="261"/>
      <c r="Q171" s="261"/>
      <c r="R171" s="261"/>
      <c r="S171" s="261"/>
      <c r="T171" s="26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3" t="s">
        <v>223</v>
      </c>
      <c r="AU171" s="263" t="s">
        <v>89</v>
      </c>
      <c r="AV171" s="14" t="s">
        <v>89</v>
      </c>
      <c r="AW171" s="14" t="s">
        <v>36</v>
      </c>
      <c r="AX171" s="14" t="s">
        <v>87</v>
      </c>
      <c r="AY171" s="263" t="s">
        <v>143</v>
      </c>
    </row>
    <row r="172" s="2" customFormat="1" ht="14.4" customHeight="1">
      <c r="A172" s="39"/>
      <c r="B172" s="40"/>
      <c r="C172" s="232" t="s">
        <v>217</v>
      </c>
      <c r="D172" s="232" t="s">
        <v>218</v>
      </c>
      <c r="E172" s="233" t="s">
        <v>325</v>
      </c>
      <c r="F172" s="234" t="s">
        <v>326</v>
      </c>
      <c r="G172" s="235" t="s">
        <v>327</v>
      </c>
      <c r="H172" s="236">
        <v>1.55</v>
      </c>
      <c r="I172" s="237"/>
      <c r="J172" s="238">
        <f>ROUND(I172*H172,2)</f>
        <v>0</v>
      </c>
      <c r="K172" s="234" t="s">
        <v>150</v>
      </c>
      <c r="L172" s="239"/>
      <c r="M172" s="240" t="s">
        <v>1</v>
      </c>
      <c r="N172" s="241" t="s">
        <v>44</v>
      </c>
      <c r="O172" s="92"/>
      <c r="P172" s="228">
        <f>O172*H172</f>
        <v>0</v>
      </c>
      <c r="Q172" s="228">
        <v>0.001</v>
      </c>
      <c r="R172" s="228">
        <f>Q172*H172</f>
        <v>0.0015500000000000002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177</v>
      </c>
      <c r="AT172" s="230" t="s">
        <v>218</v>
      </c>
      <c r="AU172" s="230" t="s">
        <v>89</v>
      </c>
      <c r="AY172" s="18" t="s">
        <v>143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87</v>
      </c>
      <c r="BK172" s="231">
        <f>ROUND(I172*H172,2)</f>
        <v>0</v>
      </c>
      <c r="BL172" s="18" t="s">
        <v>160</v>
      </c>
      <c r="BM172" s="230" t="s">
        <v>576</v>
      </c>
    </row>
    <row r="173" s="14" customFormat="1">
      <c r="A173" s="14"/>
      <c r="B173" s="253"/>
      <c r="C173" s="254"/>
      <c r="D173" s="244" t="s">
        <v>223</v>
      </c>
      <c r="E173" s="254"/>
      <c r="F173" s="256" t="s">
        <v>664</v>
      </c>
      <c r="G173" s="254"/>
      <c r="H173" s="257">
        <v>1.55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3" t="s">
        <v>223</v>
      </c>
      <c r="AU173" s="263" t="s">
        <v>89</v>
      </c>
      <c r="AV173" s="14" t="s">
        <v>89</v>
      </c>
      <c r="AW173" s="14" t="s">
        <v>4</v>
      </c>
      <c r="AX173" s="14" t="s">
        <v>87</v>
      </c>
      <c r="AY173" s="263" t="s">
        <v>143</v>
      </c>
    </row>
    <row r="174" s="12" customFormat="1" ht="22.8" customHeight="1">
      <c r="A174" s="12"/>
      <c r="B174" s="203"/>
      <c r="C174" s="204"/>
      <c r="D174" s="205" t="s">
        <v>78</v>
      </c>
      <c r="E174" s="217" t="s">
        <v>89</v>
      </c>
      <c r="F174" s="217" t="s">
        <v>330</v>
      </c>
      <c r="G174" s="204"/>
      <c r="H174" s="204"/>
      <c r="I174" s="207"/>
      <c r="J174" s="218">
        <f>BK174</f>
        <v>0</v>
      </c>
      <c r="K174" s="204"/>
      <c r="L174" s="209"/>
      <c r="M174" s="210"/>
      <c r="N174" s="211"/>
      <c r="O174" s="211"/>
      <c r="P174" s="212">
        <f>SUM(P175:P176)</f>
        <v>0</v>
      </c>
      <c r="Q174" s="211"/>
      <c r="R174" s="212">
        <f>SUM(R175:R176)</f>
        <v>17.280000000000001</v>
      </c>
      <c r="S174" s="211"/>
      <c r="T174" s="213">
        <f>SUM(T175:T176)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87</v>
      </c>
      <c r="AT174" s="215" t="s">
        <v>78</v>
      </c>
      <c r="AU174" s="215" t="s">
        <v>87</v>
      </c>
      <c r="AY174" s="214" t="s">
        <v>143</v>
      </c>
      <c r="BK174" s="216">
        <f>SUM(BK175:BK176)</f>
        <v>0</v>
      </c>
    </row>
    <row r="175" s="2" customFormat="1" ht="24.15" customHeight="1">
      <c r="A175" s="39"/>
      <c r="B175" s="40"/>
      <c r="C175" s="219" t="s">
        <v>238</v>
      </c>
      <c r="D175" s="219" t="s">
        <v>146</v>
      </c>
      <c r="E175" s="220" t="s">
        <v>331</v>
      </c>
      <c r="F175" s="221" t="s">
        <v>332</v>
      </c>
      <c r="G175" s="222" t="s">
        <v>268</v>
      </c>
      <c r="H175" s="223">
        <v>8</v>
      </c>
      <c r="I175" s="224"/>
      <c r="J175" s="225">
        <f>ROUND(I175*H175,2)</f>
        <v>0</v>
      </c>
      <c r="K175" s="221" t="s">
        <v>150</v>
      </c>
      <c r="L175" s="45"/>
      <c r="M175" s="226" t="s">
        <v>1</v>
      </c>
      <c r="N175" s="227" t="s">
        <v>44</v>
      </c>
      <c r="O175" s="92"/>
      <c r="P175" s="228">
        <f>O175*H175</f>
        <v>0</v>
      </c>
      <c r="Q175" s="228">
        <v>2.1600000000000001</v>
      </c>
      <c r="R175" s="228">
        <f>Q175*H175</f>
        <v>17.280000000000001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160</v>
      </c>
      <c r="AT175" s="230" t="s">
        <v>146</v>
      </c>
      <c r="AU175" s="230" t="s">
        <v>89</v>
      </c>
      <c r="AY175" s="18" t="s">
        <v>143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87</v>
      </c>
      <c r="BK175" s="231">
        <f>ROUND(I175*H175,2)</f>
        <v>0</v>
      </c>
      <c r="BL175" s="18" t="s">
        <v>160</v>
      </c>
      <c r="BM175" s="230" t="s">
        <v>665</v>
      </c>
    </row>
    <row r="176" s="14" customFormat="1">
      <c r="A176" s="14"/>
      <c r="B176" s="253"/>
      <c r="C176" s="254"/>
      <c r="D176" s="244" t="s">
        <v>223</v>
      </c>
      <c r="E176" s="255" t="s">
        <v>1</v>
      </c>
      <c r="F176" s="256" t="s">
        <v>666</v>
      </c>
      <c r="G176" s="254"/>
      <c r="H176" s="257">
        <v>8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3" t="s">
        <v>223</v>
      </c>
      <c r="AU176" s="263" t="s">
        <v>89</v>
      </c>
      <c r="AV176" s="14" t="s">
        <v>89</v>
      </c>
      <c r="AW176" s="14" t="s">
        <v>36</v>
      </c>
      <c r="AX176" s="14" t="s">
        <v>87</v>
      </c>
      <c r="AY176" s="263" t="s">
        <v>143</v>
      </c>
    </row>
    <row r="177" s="12" customFormat="1" ht="22.8" customHeight="1">
      <c r="A177" s="12"/>
      <c r="B177" s="203"/>
      <c r="C177" s="204"/>
      <c r="D177" s="205" t="s">
        <v>78</v>
      </c>
      <c r="E177" s="217" t="s">
        <v>160</v>
      </c>
      <c r="F177" s="217" t="s">
        <v>336</v>
      </c>
      <c r="G177" s="204"/>
      <c r="H177" s="204"/>
      <c r="I177" s="207"/>
      <c r="J177" s="218">
        <f>BK177</f>
        <v>0</v>
      </c>
      <c r="K177" s="204"/>
      <c r="L177" s="209"/>
      <c r="M177" s="210"/>
      <c r="N177" s="211"/>
      <c r="O177" s="211"/>
      <c r="P177" s="212">
        <f>SUM(P178:P197)</f>
        <v>0</v>
      </c>
      <c r="Q177" s="211"/>
      <c r="R177" s="212">
        <f>SUM(R178:R197)</f>
        <v>211.52840639999999</v>
      </c>
      <c r="S177" s="211"/>
      <c r="T177" s="213">
        <f>SUM(T178:T197)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4" t="s">
        <v>87</v>
      </c>
      <c r="AT177" s="215" t="s">
        <v>78</v>
      </c>
      <c r="AU177" s="215" t="s">
        <v>87</v>
      </c>
      <c r="AY177" s="214" t="s">
        <v>143</v>
      </c>
      <c r="BK177" s="216">
        <f>SUM(BK178:BK197)</f>
        <v>0</v>
      </c>
    </row>
    <row r="178" s="2" customFormat="1" ht="24.15" customHeight="1">
      <c r="A178" s="39"/>
      <c r="B178" s="40"/>
      <c r="C178" s="219" t="s">
        <v>242</v>
      </c>
      <c r="D178" s="219" t="s">
        <v>146</v>
      </c>
      <c r="E178" s="220" t="s">
        <v>337</v>
      </c>
      <c r="F178" s="221" t="s">
        <v>338</v>
      </c>
      <c r="G178" s="222" t="s">
        <v>268</v>
      </c>
      <c r="H178" s="223">
        <v>46.079999999999998</v>
      </c>
      <c r="I178" s="224"/>
      <c r="J178" s="225">
        <f>ROUND(I178*H178,2)</f>
        <v>0</v>
      </c>
      <c r="K178" s="221" t="s">
        <v>150</v>
      </c>
      <c r="L178" s="45"/>
      <c r="M178" s="226" t="s">
        <v>1</v>
      </c>
      <c r="N178" s="227" t="s">
        <v>44</v>
      </c>
      <c r="O178" s="92"/>
      <c r="P178" s="228">
        <f>O178*H178</f>
        <v>0</v>
      </c>
      <c r="Q178" s="228">
        <v>2.13408</v>
      </c>
      <c r="R178" s="228">
        <f>Q178*H178</f>
        <v>98.338406399999997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160</v>
      </c>
      <c r="AT178" s="230" t="s">
        <v>146</v>
      </c>
      <c r="AU178" s="230" t="s">
        <v>89</v>
      </c>
      <c r="AY178" s="18" t="s">
        <v>143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87</v>
      </c>
      <c r="BK178" s="231">
        <f>ROUND(I178*H178,2)</f>
        <v>0</v>
      </c>
      <c r="BL178" s="18" t="s">
        <v>160</v>
      </c>
      <c r="BM178" s="230" t="s">
        <v>339</v>
      </c>
    </row>
    <row r="179" s="13" customFormat="1">
      <c r="A179" s="13"/>
      <c r="B179" s="242"/>
      <c r="C179" s="243"/>
      <c r="D179" s="244" t="s">
        <v>223</v>
      </c>
      <c r="E179" s="245" t="s">
        <v>1</v>
      </c>
      <c r="F179" s="246" t="s">
        <v>655</v>
      </c>
      <c r="G179" s="243"/>
      <c r="H179" s="245" t="s">
        <v>1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2" t="s">
        <v>223</v>
      </c>
      <c r="AU179" s="252" t="s">
        <v>89</v>
      </c>
      <c r="AV179" s="13" t="s">
        <v>87</v>
      </c>
      <c r="AW179" s="13" t="s">
        <v>36</v>
      </c>
      <c r="AX179" s="13" t="s">
        <v>79</v>
      </c>
      <c r="AY179" s="252" t="s">
        <v>143</v>
      </c>
    </row>
    <row r="180" s="14" customFormat="1">
      <c r="A180" s="14"/>
      <c r="B180" s="253"/>
      <c r="C180" s="254"/>
      <c r="D180" s="244" t="s">
        <v>223</v>
      </c>
      <c r="E180" s="255" t="s">
        <v>1</v>
      </c>
      <c r="F180" s="256" t="s">
        <v>667</v>
      </c>
      <c r="G180" s="254"/>
      <c r="H180" s="257">
        <v>17.856000000000002</v>
      </c>
      <c r="I180" s="258"/>
      <c r="J180" s="254"/>
      <c r="K180" s="254"/>
      <c r="L180" s="259"/>
      <c r="M180" s="260"/>
      <c r="N180" s="261"/>
      <c r="O180" s="261"/>
      <c r="P180" s="261"/>
      <c r="Q180" s="261"/>
      <c r="R180" s="261"/>
      <c r="S180" s="261"/>
      <c r="T180" s="26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3" t="s">
        <v>223</v>
      </c>
      <c r="AU180" s="263" t="s">
        <v>89</v>
      </c>
      <c r="AV180" s="14" t="s">
        <v>89</v>
      </c>
      <c r="AW180" s="14" t="s">
        <v>36</v>
      </c>
      <c r="AX180" s="14" t="s">
        <v>79</v>
      </c>
      <c r="AY180" s="263" t="s">
        <v>143</v>
      </c>
    </row>
    <row r="181" s="13" customFormat="1">
      <c r="A181" s="13"/>
      <c r="B181" s="242"/>
      <c r="C181" s="243"/>
      <c r="D181" s="244" t="s">
        <v>223</v>
      </c>
      <c r="E181" s="245" t="s">
        <v>1</v>
      </c>
      <c r="F181" s="246" t="s">
        <v>657</v>
      </c>
      <c r="G181" s="243"/>
      <c r="H181" s="245" t="s">
        <v>1</v>
      </c>
      <c r="I181" s="247"/>
      <c r="J181" s="243"/>
      <c r="K181" s="243"/>
      <c r="L181" s="248"/>
      <c r="M181" s="249"/>
      <c r="N181" s="250"/>
      <c r="O181" s="250"/>
      <c r="P181" s="250"/>
      <c r="Q181" s="250"/>
      <c r="R181" s="250"/>
      <c r="S181" s="250"/>
      <c r="T181" s="25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2" t="s">
        <v>223</v>
      </c>
      <c r="AU181" s="252" t="s">
        <v>89</v>
      </c>
      <c r="AV181" s="13" t="s">
        <v>87</v>
      </c>
      <c r="AW181" s="13" t="s">
        <v>36</v>
      </c>
      <c r="AX181" s="13" t="s">
        <v>79</v>
      </c>
      <c r="AY181" s="252" t="s">
        <v>143</v>
      </c>
    </row>
    <row r="182" s="14" customFormat="1">
      <c r="A182" s="14"/>
      <c r="B182" s="253"/>
      <c r="C182" s="254"/>
      <c r="D182" s="244" t="s">
        <v>223</v>
      </c>
      <c r="E182" s="255" t="s">
        <v>1</v>
      </c>
      <c r="F182" s="256" t="s">
        <v>668</v>
      </c>
      <c r="G182" s="254"/>
      <c r="H182" s="257">
        <v>28.224</v>
      </c>
      <c r="I182" s="258"/>
      <c r="J182" s="254"/>
      <c r="K182" s="254"/>
      <c r="L182" s="259"/>
      <c r="M182" s="260"/>
      <c r="N182" s="261"/>
      <c r="O182" s="261"/>
      <c r="P182" s="261"/>
      <c r="Q182" s="261"/>
      <c r="R182" s="261"/>
      <c r="S182" s="261"/>
      <c r="T182" s="26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63" t="s">
        <v>223</v>
      </c>
      <c r="AU182" s="263" t="s">
        <v>89</v>
      </c>
      <c r="AV182" s="14" t="s">
        <v>89</v>
      </c>
      <c r="AW182" s="14" t="s">
        <v>36</v>
      </c>
      <c r="AX182" s="14" t="s">
        <v>79</v>
      </c>
      <c r="AY182" s="263" t="s">
        <v>143</v>
      </c>
    </row>
    <row r="183" s="15" customFormat="1">
      <c r="A183" s="15"/>
      <c r="B183" s="267"/>
      <c r="C183" s="268"/>
      <c r="D183" s="244" t="s">
        <v>223</v>
      </c>
      <c r="E183" s="269" t="s">
        <v>1</v>
      </c>
      <c r="F183" s="270" t="s">
        <v>309</v>
      </c>
      <c r="G183" s="268"/>
      <c r="H183" s="271">
        <v>46.079999999999998</v>
      </c>
      <c r="I183" s="272"/>
      <c r="J183" s="268"/>
      <c r="K183" s="268"/>
      <c r="L183" s="273"/>
      <c r="M183" s="274"/>
      <c r="N183" s="275"/>
      <c r="O183" s="275"/>
      <c r="P183" s="275"/>
      <c r="Q183" s="275"/>
      <c r="R183" s="275"/>
      <c r="S183" s="275"/>
      <c r="T183" s="276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7" t="s">
        <v>223</v>
      </c>
      <c r="AU183" s="277" t="s">
        <v>89</v>
      </c>
      <c r="AV183" s="15" t="s">
        <v>160</v>
      </c>
      <c r="AW183" s="15" t="s">
        <v>36</v>
      </c>
      <c r="AX183" s="15" t="s">
        <v>87</v>
      </c>
      <c r="AY183" s="277" t="s">
        <v>143</v>
      </c>
    </row>
    <row r="184" s="2" customFormat="1" ht="24.15" customHeight="1">
      <c r="A184" s="39"/>
      <c r="B184" s="40"/>
      <c r="C184" s="219" t="s">
        <v>226</v>
      </c>
      <c r="D184" s="219" t="s">
        <v>146</v>
      </c>
      <c r="E184" s="220" t="s">
        <v>342</v>
      </c>
      <c r="F184" s="221" t="s">
        <v>343</v>
      </c>
      <c r="G184" s="222" t="s">
        <v>273</v>
      </c>
      <c r="H184" s="223">
        <v>64</v>
      </c>
      <c r="I184" s="224"/>
      <c r="J184" s="225">
        <f>ROUND(I184*H184,2)</f>
        <v>0</v>
      </c>
      <c r="K184" s="221" t="s">
        <v>150</v>
      </c>
      <c r="L184" s="45"/>
      <c r="M184" s="226" t="s">
        <v>1</v>
      </c>
      <c r="N184" s="227" t="s">
        <v>44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160</v>
      </c>
      <c r="AT184" s="230" t="s">
        <v>146</v>
      </c>
      <c r="AU184" s="230" t="s">
        <v>89</v>
      </c>
      <c r="AY184" s="18" t="s">
        <v>143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87</v>
      </c>
      <c r="BK184" s="231">
        <f>ROUND(I184*H184,2)</f>
        <v>0</v>
      </c>
      <c r="BL184" s="18" t="s">
        <v>160</v>
      </c>
      <c r="BM184" s="230" t="s">
        <v>344</v>
      </c>
    </row>
    <row r="185" s="13" customFormat="1">
      <c r="A185" s="13"/>
      <c r="B185" s="242"/>
      <c r="C185" s="243"/>
      <c r="D185" s="244" t="s">
        <v>223</v>
      </c>
      <c r="E185" s="245" t="s">
        <v>1</v>
      </c>
      <c r="F185" s="246" t="s">
        <v>655</v>
      </c>
      <c r="G185" s="243"/>
      <c r="H185" s="245" t="s">
        <v>1</v>
      </c>
      <c r="I185" s="247"/>
      <c r="J185" s="243"/>
      <c r="K185" s="243"/>
      <c r="L185" s="248"/>
      <c r="M185" s="249"/>
      <c r="N185" s="250"/>
      <c r="O185" s="250"/>
      <c r="P185" s="250"/>
      <c r="Q185" s="250"/>
      <c r="R185" s="250"/>
      <c r="S185" s="250"/>
      <c r="T185" s="25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2" t="s">
        <v>223</v>
      </c>
      <c r="AU185" s="252" t="s">
        <v>89</v>
      </c>
      <c r="AV185" s="13" t="s">
        <v>87</v>
      </c>
      <c r="AW185" s="13" t="s">
        <v>36</v>
      </c>
      <c r="AX185" s="13" t="s">
        <v>79</v>
      </c>
      <c r="AY185" s="252" t="s">
        <v>143</v>
      </c>
    </row>
    <row r="186" s="14" customFormat="1">
      <c r="A186" s="14"/>
      <c r="B186" s="253"/>
      <c r="C186" s="254"/>
      <c r="D186" s="244" t="s">
        <v>223</v>
      </c>
      <c r="E186" s="255" t="s">
        <v>1</v>
      </c>
      <c r="F186" s="256" t="s">
        <v>669</v>
      </c>
      <c r="G186" s="254"/>
      <c r="H186" s="257">
        <v>24.800000000000001</v>
      </c>
      <c r="I186" s="258"/>
      <c r="J186" s="254"/>
      <c r="K186" s="254"/>
      <c r="L186" s="259"/>
      <c r="M186" s="260"/>
      <c r="N186" s="261"/>
      <c r="O186" s="261"/>
      <c r="P186" s="261"/>
      <c r="Q186" s="261"/>
      <c r="R186" s="261"/>
      <c r="S186" s="261"/>
      <c r="T186" s="262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3" t="s">
        <v>223</v>
      </c>
      <c r="AU186" s="263" t="s">
        <v>89</v>
      </c>
      <c r="AV186" s="14" t="s">
        <v>89</v>
      </c>
      <c r="AW186" s="14" t="s">
        <v>36</v>
      </c>
      <c r="AX186" s="14" t="s">
        <v>79</v>
      </c>
      <c r="AY186" s="263" t="s">
        <v>143</v>
      </c>
    </row>
    <row r="187" s="13" customFormat="1">
      <c r="A187" s="13"/>
      <c r="B187" s="242"/>
      <c r="C187" s="243"/>
      <c r="D187" s="244" t="s">
        <v>223</v>
      </c>
      <c r="E187" s="245" t="s">
        <v>1</v>
      </c>
      <c r="F187" s="246" t="s">
        <v>657</v>
      </c>
      <c r="G187" s="243"/>
      <c r="H187" s="245" t="s">
        <v>1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2" t="s">
        <v>223</v>
      </c>
      <c r="AU187" s="252" t="s">
        <v>89</v>
      </c>
      <c r="AV187" s="13" t="s">
        <v>87</v>
      </c>
      <c r="AW187" s="13" t="s">
        <v>36</v>
      </c>
      <c r="AX187" s="13" t="s">
        <v>79</v>
      </c>
      <c r="AY187" s="252" t="s">
        <v>143</v>
      </c>
    </row>
    <row r="188" s="14" customFormat="1">
      <c r="A188" s="14"/>
      <c r="B188" s="253"/>
      <c r="C188" s="254"/>
      <c r="D188" s="244" t="s">
        <v>223</v>
      </c>
      <c r="E188" s="255" t="s">
        <v>1</v>
      </c>
      <c r="F188" s="256" t="s">
        <v>670</v>
      </c>
      <c r="G188" s="254"/>
      <c r="H188" s="257">
        <v>39.200000000000003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3" t="s">
        <v>223</v>
      </c>
      <c r="AU188" s="263" t="s">
        <v>89</v>
      </c>
      <c r="AV188" s="14" t="s">
        <v>89</v>
      </c>
      <c r="AW188" s="14" t="s">
        <v>36</v>
      </c>
      <c r="AX188" s="14" t="s">
        <v>79</v>
      </c>
      <c r="AY188" s="263" t="s">
        <v>143</v>
      </c>
    </row>
    <row r="189" s="15" customFormat="1">
      <c r="A189" s="15"/>
      <c r="B189" s="267"/>
      <c r="C189" s="268"/>
      <c r="D189" s="244" t="s">
        <v>223</v>
      </c>
      <c r="E189" s="269" t="s">
        <v>1</v>
      </c>
      <c r="F189" s="270" t="s">
        <v>309</v>
      </c>
      <c r="G189" s="268"/>
      <c r="H189" s="271">
        <v>64</v>
      </c>
      <c r="I189" s="272"/>
      <c r="J189" s="268"/>
      <c r="K189" s="268"/>
      <c r="L189" s="273"/>
      <c r="M189" s="274"/>
      <c r="N189" s="275"/>
      <c r="O189" s="275"/>
      <c r="P189" s="275"/>
      <c r="Q189" s="275"/>
      <c r="R189" s="275"/>
      <c r="S189" s="275"/>
      <c r="T189" s="276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7" t="s">
        <v>223</v>
      </c>
      <c r="AU189" s="277" t="s">
        <v>89</v>
      </c>
      <c r="AV189" s="15" t="s">
        <v>160</v>
      </c>
      <c r="AW189" s="15" t="s">
        <v>36</v>
      </c>
      <c r="AX189" s="15" t="s">
        <v>87</v>
      </c>
      <c r="AY189" s="277" t="s">
        <v>143</v>
      </c>
    </row>
    <row r="190" s="2" customFormat="1" ht="24.15" customHeight="1">
      <c r="A190" s="39"/>
      <c r="B190" s="40"/>
      <c r="C190" s="219" t="s">
        <v>7</v>
      </c>
      <c r="D190" s="219" t="s">
        <v>146</v>
      </c>
      <c r="E190" s="220" t="s">
        <v>346</v>
      </c>
      <c r="F190" s="221" t="s">
        <v>347</v>
      </c>
      <c r="G190" s="222" t="s">
        <v>268</v>
      </c>
      <c r="H190" s="223">
        <v>56.25</v>
      </c>
      <c r="I190" s="224"/>
      <c r="J190" s="225">
        <f>ROUND(I190*H190,2)</f>
        <v>0</v>
      </c>
      <c r="K190" s="221" t="s">
        <v>150</v>
      </c>
      <c r="L190" s="45"/>
      <c r="M190" s="226" t="s">
        <v>1</v>
      </c>
      <c r="N190" s="227" t="s">
        <v>44</v>
      </c>
      <c r="O190" s="92"/>
      <c r="P190" s="228">
        <f>O190*H190</f>
        <v>0</v>
      </c>
      <c r="Q190" s="228">
        <v>1.8480000000000001</v>
      </c>
      <c r="R190" s="228">
        <f>Q190*H190</f>
        <v>103.95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160</v>
      </c>
      <c r="AT190" s="230" t="s">
        <v>146</v>
      </c>
      <c r="AU190" s="230" t="s">
        <v>89</v>
      </c>
      <c r="AY190" s="18" t="s">
        <v>143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87</v>
      </c>
      <c r="BK190" s="231">
        <f>ROUND(I190*H190,2)</f>
        <v>0</v>
      </c>
      <c r="BL190" s="18" t="s">
        <v>160</v>
      </c>
      <c r="BM190" s="230" t="s">
        <v>348</v>
      </c>
    </row>
    <row r="191" s="13" customFormat="1">
      <c r="A191" s="13"/>
      <c r="B191" s="242"/>
      <c r="C191" s="243"/>
      <c r="D191" s="244" t="s">
        <v>223</v>
      </c>
      <c r="E191" s="245" t="s">
        <v>1</v>
      </c>
      <c r="F191" s="246" t="s">
        <v>671</v>
      </c>
      <c r="G191" s="243"/>
      <c r="H191" s="245" t="s">
        <v>1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2" t="s">
        <v>223</v>
      </c>
      <c r="AU191" s="252" t="s">
        <v>89</v>
      </c>
      <c r="AV191" s="13" t="s">
        <v>87</v>
      </c>
      <c r="AW191" s="13" t="s">
        <v>36</v>
      </c>
      <c r="AX191" s="13" t="s">
        <v>79</v>
      </c>
      <c r="AY191" s="252" t="s">
        <v>143</v>
      </c>
    </row>
    <row r="192" s="14" customFormat="1">
      <c r="A192" s="14"/>
      <c r="B192" s="253"/>
      <c r="C192" s="254"/>
      <c r="D192" s="244" t="s">
        <v>223</v>
      </c>
      <c r="E192" s="255" t="s">
        <v>1</v>
      </c>
      <c r="F192" s="256" t="s">
        <v>672</v>
      </c>
      <c r="G192" s="254"/>
      <c r="H192" s="257">
        <v>23.25</v>
      </c>
      <c r="I192" s="258"/>
      <c r="J192" s="254"/>
      <c r="K192" s="254"/>
      <c r="L192" s="259"/>
      <c r="M192" s="260"/>
      <c r="N192" s="261"/>
      <c r="O192" s="261"/>
      <c r="P192" s="261"/>
      <c r="Q192" s="261"/>
      <c r="R192" s="261"/>
      <c r="S192" s="261"/>
      <c r="T192" s="26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3" t="s">
        <v>223</v>
      </c>
      <c r="AU192" s="263" t="s">
        <v>89</v>
      </c>
      <c r="AV192" s="14" t="s">
        <v>89</v>
      </c>
      <c r="AW192" s="14" t="s">
        <v>36</v>
      </c>
      <c r="AX192" s="14" t="s">
        <v>79</v>
      </c>
      <c r="AY192" s="263" t="s">
        <v>143</v>
      </c>
    </row>
    <row r="193" s="13" customFormat="1">
      <c r="A193" s="13"/>
      <c r="B193" s="242"/>
      <c r="C193" s="243"/>
      <c r="D193" s="244" t="s">
        <v>223</v>
      </c>
      <c r="E193" s="245" t="s">
        <v>1</v>
      </c>
      <c r="F193" s="246" t="s">
        <v>657</v>
      </c>
      <c r="G193" s="243"/>
      <c r="H193" s="245" t="s">
        <v>1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2" t="s">
        <v>223</v>
      </c>
      <c r="AU193" s="252" t="s">
        <v>89</v>
      </c>
      <c r="AV193" s="13" t="s">
        <v>87</v>
      </c>
      <c r="AW193" s="13" t="s">
        <v>36</v>
      </c>
      <c r="AX193" s="13" t="s">
        <v>79</v>
      </c>
      <c r="AY193" s="252" t="s">
        <v>143</v>
      </c>
    </row>
    <row r="194" s="14" customFormat="1">
      <c r="A194" s="14"/>
      <c r="B194" s="253"/>
      <c r="C194" s="254"/>
      <c r="D194" s="244" t="s">
        <v>223</v>
      </c>
      <c r="E194" s="255" t="s">
        <v>1</v>
      </c>
      <c r="F194" s="256" t="s">
        <v>673</v>
      </c>
      <c r="G194" s="254"/>
      <c r="H194" s="257">
        <v>33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3" t="s">
        <v>223</v>
      </c>
      <c r="AU194" s="263" t="s">
        <v>89</v>
      </c>
      <c r="AV194" s="14" t="s">
        <v>89</v>
      </c>
      <c r="AW194" s="14" t="s">
        <v>36</v>
      </c>
      <c r="AX194" s="14" t="s">
        <v>79</v>
      </c>
      <c r="AY194" s="263" t="s">
        <v>143</v>
      </c>
    </row>
    <row r="195" s="15" customFormat="1">
      <c r="A195" s="15"/>
      <c r="B195" s="267"/>
      <c r="C195" s="268"/>
      <c r="D195" s="244" t="s">
        <v>223</v>
      </c>
      <c r="E195" s="269" t="s">
        <v>1</v>
      </c>
      <c r="F195" s="270" t="s">
        <v>309</v>
      </c>
      <c r="G195" s="268"/>
      <c r="H195" s="271">
        <v>56.25</v>
      </c>
      <c r="I195" s="272"/>
      <c r="J195" s="268"/>
      <c r="K195" s="268"/>
      <c r="L195" s="273"/>
      <c r="M195" s="274"/>
      <c r="N195" s="275"/>
      <c r="O195" s="275"/>
      <c r="P195" s="275"/>
      <c r="Q195" s="275"/>
      <c r="R195" s="275"/>
      <c r="S195" s="275"/>
      <c r="T195" s="276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77" t="s">
        <v>223</v>
      </c>
      <c r="AU195" s="277" t="s">
        <v>89</v>
      </c>
      <c r="AV195" s="15" t="s">
        <v>160</v>
      </c>
      <c r="AW195" s="15" t="s">
        <v>36</v>
      </c>
      <c r="AX195" s="15" t="s">
        <v>87</v>
      </c>
      <c r="AY195" s="277" t="s">
        <v>143</v>
      </c>
    </row>
    <row r="196" s="2" customFormat="1" ht="37.8" customHeight="1">
      <c r="A196" s="39"/>
      <c r="B196" s="40"/>
      <c r="C196" s="219" t="s">
        <v>234</v>
      </c>
      <c r="D196" s="219" t="s">
        <v>146</v>
      </c>
      <c r="E196" s="220" t="s">
        <v>623</v>
      </c>
      <c r="F196" s="221" t="s">
        <v>674</v>
      </c>
      <c r="G196" s="222" t="s">
        <v>268</v>
      </c>
      <c r="H196" s="223">
        <v>5</v>
      </c>
      <c r="I196" s="224"/>
      <c r="J196" s="225">
        <f>ROUND(I196*H196,2)</f>
        <v>0</v>
      </c>
      <c r="K196" s="221" t="s">
        <v>1</v>
      </c>
      <c r="L196" s="45"/>
      <c r="M196" s="226" t="s">
        <v>1</v>
      </c>
      <c r="N196" s="227" t="s">
        <v>44</v>
      </c>
      <c r="O196" s="92"/>
      <c r="P196" s="228">
        <f>O196*H196</f>
        <v>0</v>
      </c>
      <c r="Q196" s="228">
        <v>1.8480000000000001</v>
      </c>
      <c r="R196" s="228">
        <f>Q196*H196</f>
        <v>9.2400000000000002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160</v>
      </c>
      <c r="AT196" s="230" t="s">
        <v>146</v>
      </c>
      <c r="AU196" s="230" t="s">
        <v>89</v>
      </c>
      <c r="AY196" s="18" t="s">
        <v>143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87</v>
      </c>
      <c r="BK196" s="231">
        <f>ROUND(I196*H196,2)</f>
        <v>0</v>
      </c>
      <c r="BL196" s="18" t="s">
        <v>160</v>
      </c>
      <c r="BM196" s="230" t="s">
        <v>675</v>
      </c>
    </row>
    <row r="197" s="14" customFormat="1">
      <c r="A197" s="14"/>
      <c r="B197" s="253"/>
      <c r="C197" s="254"/>
      <c r="D197" s="244" t="s">
        <v>223</v>
      </c>
      <c r="E197" s="255" t="s">
        <v>1</v>
      </c>
      <c r="F197" s="256" t="s">
        <v>676</v>
      </c>
      <c r="G197" s="254"/>
      <c r="H197" s="257">
        <v>5</v>
      </c>
      <c r="I197" s="258"/>
      <c r="J197" s="254"/>
      <c r="K197" s="254"/>
      <c r="L197" s="259"/>
      <c r="M197" s="260"/>
      <c r="N197" s="261"/>
      <c r="O197" s="261"/>
      <c r="P197" s="261"/>
      <c r="Q197" s="261"/>
      <c r="R197" s="261"/>
      <c r="S197" s="261"/>
      <c r="T197" s="26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3" t="s">
        <v>223</v>
      </c>
      <c r="AU197" s="263" t="s">
        <v>89</v>
      </c>
      <c r="AV197" s="14" t="s">
        <v>89</v>
      </c>
      <c r="AW197" s="14" t="s">
        <v>36</v>
      </c>
      <c r="AX197" s="14" t="s">
        <v>87</v>
      </c>
      <c r="AY197" s="263" t="s">
        <v>143</v>
      </c>
    </row>
    <row r="198" s="12" customFormat="1" ht="22.8" customHeight="1">
      <c r="A198" s="12"/>
      <c r="B198" s="203"/>
      <c r="C198" s="204"/>
      <c r="D198" s="205" t="s">
        <v>78</v>
      </c>
      <c r="E198" s="217" t="s">
        <v>351</v>
      </c>
      <c r="F198" s="217" t="s">
        <v>352</v>
      </c>
      <c r="G198" s="204"/>
      <c r="H198" s="204"/>
      <c r="I198" s="207"/>
      <c r="J198" s="218">
        <f>BK198</f>
        <v>0</v>
      </c>
      <c r="K198" s="204"/>
      <c r="L198" s="209"/>
      <c r="M198" s="210"/>
      <c r="N198" s="211"/>
      <c r="O198" s="211"/>
      <c r="P198" s="212">
        <f>SUM(P199:P204)</f>
        <v>0</v>
      </c>
      <c r="Q198" s="211"/>
      <c r="R198" s="212">
        <f>SUM(R199:R204)</f>
        <v>0</v>
      </c>
      <c r="S198" s="211"/>
      <c r="T198" s="213">
        <f>SUM(T199:T204)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4" t="s">
        <v>87</v>
      </c>
      <c r="AT198" s="215" t="s">
        <v>78</v>
      </c>
      <c r="AU198" s="215" t="s">
        <v>87</v>
      </c>
      <c r="AY198" s="214" t="s">
        <v>143</v>
      </c>
      <c r="BK198" s="216">
        <f>SUM(BK199:BK204)</f>
        <v>0</v>
      </c>
    </row>
    <row r="199" s="2" customFormat="1" ht="24.15" customHeight="1">
      <c r="A199" s="39"/>
      <c r="B199" s="40"/>
      <c r="C199" s="219" t="s">
        <v>355</v>
      </c>
      <c r="D199" s="219" t="s">
        <v>146</v>
      </c>
      <c r="E199" s="220" t="s">
        <v>298</v>
      </c>
      <c r="F199" s="221" t="s">
        <v>299</v>
      </c>
      <c r="G199" s="222" t="s">
        <v>268</v>
      </c>
      <c r="H199" s="223">
        <v>126.08</v>
      </c>
      <c r="I199" s="224"/>
      <c r="J199" s="225">
        <f>ROUND(I199*H199,2)</f>
        <v>0</v>
      </c>
      <c r="K199" s="221" t="s">
        <v>150</v>
      </c>
      <c r="L199" s="45"/>
      <c r="M199" s="226" t="s">
        <v>1</v>
      </c>
      <c r="N199" s="227" t="s">
        <v>44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160</v>
      </c>
      <c r="AT199" s="230" t="s">
        <v>146</v>
      </c>
      <c r="AU199" s="230" t="s">
        <v>89</v>
      </c>
      <c r="AY199" s="18" t="s">
        <v>143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87</v>
      </c>
      <c r="BK199" s="231">
        <f>ROUND(I199*H199,2)</f>
        <v>0</v>
      </c>
      <c r="BL199" s="18" t="s">
        <v>160</v>
      </c>
      <c r="BM199" s="230" t="s">
        <v>677</v>
      </c>
    </row>
    <row r="200" s="2" customFormat="1" ht="24.15" customHeight="1">
      <c r="A200" s="39"/>
      <c r="B200" s="40"/>
      <c r="C200" s="219" t="s">
        <v>360</v>
      </c>
      <c r="D200" s="219" t="s">
        <v>146</v>
      </c>
      <c r="E200" s="220" t="s">
        <v>356</v>
      </c>
      <c r="F200" s="221" t="s">
        <v>357</v>
      </c>
      <c r="G200" s="222" t="s">
        <v>221</v>
      </c>
      <c r="H200" s="223">
        <v>239.55199999999999</v>
      </c>
      <c r="I200" s="224"/>
      <c r="J200" s="225">
        <f>ROUND(I200*H200,2)</f>
        <v>0</v>
      </c>
      <c r="K200" s="221" t="s">
        <v>150</v>
      </c>
      <c r="L200" s="45"/>
      <c r="M200" s="226" t="s">
        <v>1</v>
      </c>
      <c r="N200" s="227" t="s">
        <v>44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160</v>
      </c>
      <c r="AT200" s="230" t="s">
        <v>146</v>
      </c>
      <c r="AU200" s="230" t="s">
        <v>89</v>
      </c>
      <c r="AY200" s="18" t="s">
        <v>143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87</v>
      </c>
      <c r="BK200" s="231">
        <f>ROUND(I200*H200,2)</f>
        <v>0</v>
      </c>
      <c r="BL200" s="18" t="s">
        <v>160</v>
      </c>
      <c r="BM200" s="230" t="s">
        <v>358</v>
      </c>
    </row>
    <row r="201" s="14" customFormat="1">
      <c r="A201" s="14"/>
      <c r="B201" s="253"/>
      <c r="C201" s="254"/>
      <c r="D201" s="244" t="s">
        <v>223</v>
      </c>
      <c r="E201" s="255" t="s">
        <v>1</v>
      </c>
      <c r="F201" s="256" t="s">
        <v>678</v>
      </c>
      <c r="G201" s="254"/>
      <c r="H201" s="257">
        <v>239.55199999999999</v>
      </c>
      <c r="I201" s="258"/>
      <c r="J201" s="254"/>
      <c r="K201" s="254"/>
      <c r="L201" s="259"/>
      <c r="M201" s="260"/>
      <c r="N201" s="261"/>
      <c r="O201" s="261"/>
      <c r="P201" s="261"/>
      <c r="Q201" s="261"/>
      <c r="R201" s="261"/>
      <c r="S201" s="261"/>
      <c r="T201" s="26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3" t="s">
        <v>223</v>
      </c>
      <c r="AU201" s="263" t="s">
        <v>89</v>
      </c>
      <c r="AV201" s="14" t="s">
        <v>89</v>
      </c>
      <c r="AW201" s="14" t="s">
        <v>36</v>
      </c>
      <c r="AX201" s="14" t="s">
        <v>87</v>
      </c>
      <c r="AY201" s="263" t="s">
        <v>143</v>
      </c>
    </row>
    <row r="202" s="2" customFormat="1" ht="24.15" customHeight="1">
      <c r="A202" s="39"/>
      <c r="B202" s="40"/>
      <c r="C202" s="219" t="s">
        <v>365</v>
      </c>
      <c r="D202" s="219" t="s">
        <v>146</v>
      </c>
      <c r="E202" s="220" t="s">
        <v>361</v>
      </c>
      <c r="F202" s="221" t="s">
        <v>362</v>
      </c>
      <c r="G202" s="222" t="s">
        <v>221</v>
      </c>
      <c r="H202" s="223">
        <v>2155.9679999999998</v>
      </c>
      <c r="I202" s="224"/>
      <c r="J202" s="225">
        <f>ROUND(I202*H202,2)</f>
        <v>0</v>
      </c>
      <c r="K202" s="221" t="s">
        <v>150</v>
      </c>
      <c r="L202" s="45"/>
      <c r="M202" s="226" t="s">
        <v>1</v>
      </c>
      <c r="N202" s="227" t="s">
        <v>44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160</v>
      </c>
      <c r="AT202" s="230" t="s">
        <v>146</v>
      </c>
      <c r="AU202" s="230" t="s">
        <v>89</v>
      </c>
      <c r="AY202" s="18" t="s">
        <v>143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87</v>
      </c>
      <c r="BK202" s="231">
        <f>ROUND(I202*H202,2)</f>
        <v>0</v>
      </c>
      <c r="BL202" s="18" t="s">
        <v>160</v>
      </c>
      <c r="BM202" s="230" t="s">
        <v>363</v>
      </c>
    </row>
    <row r="203" s="14" customFormat="1">
      <c r="A203" s="14"/>
      <c r="B203" s="253"/>
      <c r="C203" s="254"/>
      <c r="D203" s="244" t="s">
        <v>223</v>
      </c>
      <c r="E203" s="255" t="s">
        <v>1</v>
      </c>
      <c r="F203" s="256" t="s">
        <v>679</v>
      </c>
      <c r="G203" s="254"/>
      <c r="H203" s="257">
        <v>2155.9679999999998</v>
      </c>
      <c r="I203" s="258"/>
      <c r="J203" s="254"/>
      <c r="K203" s="254"/>
      <c r="L203" s="259"/>
      <c r="M203" s="260"/>
      <c r="N203" s="261"/>
      <c r="O203" s="261"/>
      <c r="P203" s="261"/>
      <c r="Q203" s="261"/>
      <c r="R203" s="261"/>
      <c r="S203" s="261"/>
      <c r="T203" s="26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3" t="s">
        <v>223</v>
      </c>
      <c r="AU203" s="263" t="s">
        <v>89</v>
      </c>
      <c r="AV203" s="14" t="s">
        <v>89</v>
      </c>
      <c r="AW203" s="14" t="s">
        <v>36</v>
      </c>
      <c r="AX203" s="14" t="s">
        <v>87</v>
      </c>
      <c r="AY203" s="263" t="s">
        <v>143</v>
      </c>
    </row>
    <row r="204" s="2" customFormat="1" ht="24.15" customHeight="1">
      <c r="A204" s="39"/>
      <c r="B204" s="40"/>
      <c r="C204" s="219" t="s">
        <v>371</v>
      </c>
      <c r="D204" s="219" t="s">
        <v>146</v>
      </c>
      <c r="E204" s="220" t="s">
        <v>366</v>
      </c>
      <c r="F204" s="221" t="s">
        <v>367</v>
      </c>
      <c r="G204" s="222" t="s">
        <v>221</v>
      </c>
      <c r="H204" s="223">
        <v>239.55199999999999</v>
      </c>
      <c r="I204" s="224"/>
      <c r="J204" s="225">
        <f>ROUND(I204*H204,2)</f>
        <v>0</v>
      </c>
      <c r="K204" s="221" t="s">
        <v>150</v>
      </c>
      <c r="L204" s="45"/>
      <c r="M204" s="226" t="s">
        <v>1</v>
      </c>
      <c r="N204" s="227" t="s">
        <v>44</v>
      </c>
      <c r="O204" s="92"/>
      <c r="P204" s="228">
        <f>O204*H204</f>
        <v>0</v>
      </c>
      <c r="Q204" s="228">
        <v>0</v>
      </c>
      <c r="R204" s="228">
        <f>Q204*H204</f>
        <v>0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160</v>
      </c>
      <c r="AT204" s="230" t="s">
        <v>146</v>
      </c>
      <c r="AU204" s="230" t="s">
        <v>89</v>
      </c>
      <c r="AY204" s="18" t="s">
        <v>143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87</v>
      </c>
      <c r="BK204" s="231">
        <f>ROUND(I204*H204,2)</f>
        <v>0</v>
      </c>
      <c r="BL204" s="18" t="s">
        <v>160</v>
      </c>
      <c r="BM204" s="230" t="s">
        <v>680</v>
      </c>
    </row>
    <row r="205" s="12" customFormat="1" ht="22.8" customHeight="1">
      <c r="A205" s="12"/>
      <c r="B205" s="203"/>
      <c r="C205" s="204"/>
      <c r="D205" s="205" t="s">
        <v>78</v>
      </c>
      <c r="E205" s="217" t="s">
        <v>369</v>
      </c>
      <c r="F205" s="217" t="s">
        <v>370</v>
      </c>
      <c r="G205" s="204"/>
      <c r="H205" s="204"/>
      <c r="I205" s="207"/>
      <c r="J205" s="218">
        <f>BK205</f>
        <v>0</v>
      </c>
      <c r="K205" s="204"/>
      <c r="L205" s="209"/>
      <c r="M205" s="210"/>
      <c r="N205" s="211"/>
      <c r="O205" s="211"/>
      <c r="P205" s="212">
        <f>P206</f>
        <v>0</v>
      </c>
      <c r="Q205" s="211"/>
      <c r="R205" s="212">
        <f>R206</f>
        <v>0</v>
      </c>
      <c r="S205" s="211"/>
      <c r="T205" s="213">
        <f>T206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14" t="s">
        <v>87</v>
      </c>
      <c r="AT205" s="215" t="s">
        <v>78</v>
      </c>
      <c r="AU205" s="215" t="s">
        <v>87</v>
      </c>
      <c r="AY205" s="214" t="s">
        <v>143</v>
      </c>
      <c r="BK205" s="216">
        <f>BK206</f>
        <v>0</v>
      </c>
    </row>
    <row r="206" s="2" customFormat="1" ht="14.4" customHeight="1">
      <c r="A206" s="39"/>
      <c r="B206" s="40"/>
      <c r="C206" s="219" t="s">
        <v>455</v>
      </c>
      <c r="D206" s="219" t="s">
        <v>146</v>
      </c>
      <c r="E206" s="220" t="s">
        <v>372</v>
      </c>
      <c r="F206" s="221" t="s">
        <v>373</v>
      </c>
      <c r="G206" s="222" t="s">
        <v>221</v>
      </c>
      <c r="H206" s="223">
        <v>228.81399999999999</v>
      </c>
      <c r="I206" s="224"/>
      <c r="J206" s="225">
        <f>ROUND(I206*H206,2)</f>
        <v>0</v>
      </c>
      <c r="K206" s="221" t="s">
        <v>150</v>
      </c>
      <c r="L206" s="45"/>
      <c r="M206" s="278" t="s">
        <v>1</v>
      </c>
      <c r="N206" s="279" t="s">
        <v>44</v>
      </c>
      <c r="O206" s="280"/>
      <c r="P206" s="281">
        <f>O206*H206</f>
        <v>0</v>
      </c>
      <c r="Q206" s="281">
        <v>0</v>
      </c>
      <c r="R206" s="281">
        <f>Q206*H206</f>
        <v>0</v>
      </c>
      <c r="S206" s="281">
        <v>0</v>
      </c>
      <c r="T206" s="282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160</v>
      </c>
      <c r="AT206" s="230" t="s">
        <v>146</v>
      </c>
      <c r="AU206" s="230" t="s">
        <v>89</v>
      </c>
      <c r="AY206" s="18" t="s">
        <v>143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87</v>
      </c>
      <c r="BK206" s="231">
        <f>ROUND(I206*H206,2)</f>
        <v>0</v>
      </c>
      <c r="BL206" s="18" t="s">
        <v>160</v>
      </c>
      <c r="BM206" s="230" t="s">
        <v>374</v>
      </c>
    </row>
    <row r="207" s="2" customFormat="1" ht="6.96" customHeight="1">
      <c r="A207" s="39"/>
      <c r="B207" s="67"/>
      <c r="C207" s="68"/>
      <c r="D207" s="68"/>
      <c r="E207" s="68"/>
      <c r="F207" s="68"/>
      <c r="G207" s="68"/>
      <c r="H207" s="68"/>
      <c r="I207" s="68"/>
      <c r="J207" s="68"/>
      <c r="K207" s="68"/>
      <c r="L207" s="45"/>
      <c r="M207" s="39"/>
      <c r="O207" s="39"/>
      <c r="P207" s="39"/>
      <c r="Q207" s="39"/>
      <c r="R207" s="39"/>
      <c r="S207" s="39"/>
      <c r="T207" s="39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</row>
  </sheetData>
  <sheetProtection sheet="1" autoFilter="0" formatColumns="0" formatRows="0" objects="1" scenarios="1" spinCount="100000" saltValue="L7ZaRBvSs9rkhunrX3ZUUvSwEydD0SOSrDSjW9MTkNlVDdJ7BwKzw6qAySMzfYqpXZDvvvMsMct1ZrFDf+wRLg==" hashValue="f4xEaJgXl37lIvJw/ahoNe6vJXlxGnUbwCov8ZWmaWwfOo23AaWLFQ3ZEOXWu6exijbqK8NsSvgQcxntXrdtoQ==" algorithmName="SHA-512" password="CC35"/>
  <autoFilter ref="C121:K20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ŠIŠKA Slavomír</dc:creator>
  <cp:lastModifiedBy>ŠIŠKA Slavomír</cp:lastModifiedBy>
  <dcterms:created xsi:type="dcterms:W3CDTF">2021-07-21T11:39:56Z</dcterms:created>
  <dcterms:modified xsi:type="dcterms:W3CDTF">2021-07-21T11:40:07Z</dcterms:modified>
</cp:coreProperties>
</file>